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xr:revisionPtr revIDLastSave="0" documentId="8_{CE835DB6-1F7A-49E5-81CC-2AA3DB4EE3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01 001 Pol'!$A$1:$X$343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9" i="12"/>
  <c r="G8" i="12" s="1"/>
  <c r="I9" i="12"/>
  <c r="I8" i="12" s="1"/>
  <c r="K9" i="12"/>
  <c r="K8" i="12" s="1"/>
  <c r="O9" i="12"/>
  <c r="Q9" i="12"/>
  <c r="Q8" i="12" s="1"/>
  <c r="V9" i="12"/>
  <c r="V8" i="12" s="1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O8" i="12" s="1"/>
  <c r="Q21" i="12"/>
  <c r="V21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G25" i="12" s="1"/>
  <c r="I26" i="12"/>
  <c r="I25" i="12" s="1"/>
  <c r="K26" i="12"/>
  <c r="K25" i="12" s="1"/>
  <c r="O26" i="12"/>
  <c r="O25" i="12" s="1"/>
  <c r="Q26" i="12"/>
  <c r="V26" i="12"/>
  <c r="V25" i="12" s="1"/>
  <c r="G27" i="12"/>
  <c r="M27" i="12" s="1"/>
  <c r="I27" i="12"/>
  <c r="K27" i="12"/>
  <c r="O27" i="12"/>
  <c r="Q27" i="12"/>
  <c r="Q25" i="12" s="1"/>
  <c r="V27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G32" i="12"/>
  <c r="I32" i="12"/>
  <c r="I31" i="12" s="1"/>
  <c r="K32" i="12"/>
  <c r="M32" i="12"/>
  <c r="O32" i="12"/>
  <c r="Q32" i="12"/>
  <c r="Q31" i="12" s="1"/>
  <c r="V32" i="12"/>
  <c r="V31" i="12" s="1"/>
  <c r="G38" i="12"/>
  <c r="I38" i="12"/>
  <c r="K38" i="12"/>
  <c r="K31" i="12" s="1"/>
  <c r="M38" i="12"/>
  <c r="O38" i="12"/>
  <c r="Q38" i="12"/>
  <c r="V38" i="12"/>
  <c r="G42" i="12"/>
  <c r="I42" i="12"/>
  <c r="K42" i="12"/>
  <c r="M42" i="12"/>
  <c r="O42" i="12"/>
  <c r="Q42" i="12"/>
  <c r="V42" i="12"/>
  <c r="G44" i="12"/>
  <c r="M44" i="12" s="1"/>
  <c r="I44" i="12"/>
  <c r="K44" i="12"/>
  <c r="O44" i="12"/>
  <c r="O31" i="12" s="1"/>
  <c r="Q44" i="12"/>
  <c r="V44" i="12"/>
  <c r="G53" i="12"/>
  <c r="M53" i="12" s="1"/>
  <c r="I53" i="12"/>
  <c r="K53" i="12"/>
  <c r="O53" i="12"/>
  <c r="Q53" i="12"/>
  <c r="V53" i="12"/>
  <c r="G57" i="12"/>
  <c r="K57" i="12"/>
  <c r="V57" i="12"/>
  <c r="G58" i="12"/>
  <c r="I58" i="12"/>
  <c r="I57" i="12" s="1"/>
  <c r="K58" i="12"/>
  <c r="M58" i="12"/>
  <c r="M57" i="12" s="1"/>
  <c r="O58" i="12"/>
  <c r="O57" i="12" s="1"/>
  <c r="Q58" i="12"/>
  <c r="Q57" i="12" s="1"/>
  <c r="V58" i="12"/>
  <c r="G61" i="12"/>
  <c r="G62" i="12"/>
  <c r="I62" i="12"/>
  <c r="I61" i="12" s="1"/>
  <c r="K62" i="12"/>
  <c r="M62" i="12"/>
  <c r="M61" i="12" s="1"/>
  <c r="O62" i="12"/>
  <c r="Q62" i="12"/>
  <c r="Q61" i="12" s="1"/>
  <c r="V62" i="12"/>
  <c r="V61" i="12" s="1"/>
  <c r="G68" i="12"/>
  <c r="I68" i="12"/>
  <c r="K68" i="12"/>
  <c r="K61" i="12" s="1"/>
  <c r="M68" i="12"/>
  <c r="O68" i="12"/>
  <c r="O61" i="12" s="1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Q71" i="12"/>
  <c r="G72" i="12"/>
  <c r="M72" i="12" s="1"/>
  <c r="M71" i="12" s="1"/>
  <c r="I72" i="12"/>
  <c r="I71" i="12" s="1"/>
  <c r="K72" i="12"/>
  <c r="K71" i="12" s="1"/>
  <c r="O72" i="12"/>
  <c r="O71" i="12" s="1"/>
  <c r="Q72" i="12"/>
  <c r="V72" i="12"/>
  <c r="V71" i="12" s="1"/>
  <c r="G75" i="12"/>
  <c r="G74" i="12" s="1"/>
  <c r="I75" i="12"/>
  <c r="K75" i="12"/>
  <c r="K74" i="12" s="1"/>
  <c r="O75" i="12"/>
  <c r="O74" i="12" s="1"/>
  <c r="Q75" i="12"/>
  <c r="Q74" i="12" s="1"/>
  <c r="V75" i="12"/>
  <c r="V74" i="12" s="1"/>
  <c r="G77" i="12"/>
  <c r="I77" i="12"/>
  <c r="I74" i="12" s="1"/>
  <c r="K77" i="12"/>
  <c r="M77" i="12"/>
  <c r="O77" i="12"/>
  <c r="Q77" i="12"/>
  <c r="V77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92" i="12"/>
  <c r="M92" i="12" s="1"/>
  <c r="I92" i="12"/>
  <c r="K92" i="12"/>
  <c r="O92" i="12"/>
  <c r="Q92" i="12"/>
  <c r="V92" i="12"/>
  <c r="V94" i="12"/>
  <c r="G95" i="12"/>
  <c r="M95" i="12" s="1"/>
  <c r="I95" i="12"/>
  <c r="I94" i="12" s="1"/>
  <c r="K95" i="12"/>
  <c r="K94" i="12" s="1"/>
  <c r="O95" i="12"/>
  <c r="O94" i="12" s="1"/>
  <c r="Q95" i="12"/>
  <c r="Q94" i="12" s="1"/>
  <c r="V95" i="12"/>
  <c r="G96" i="12"/>
  <c r="G94" i="12" s="1"/>
  <c r="I96" i="12"/>
  <c r="K96" i="12"/>
  <c r="O96" i="12"/>
  <c r="Q96" i="12"/>
  <c r="V96" i="12"/>
  <c r="G97" i="12"/>
  <c r="I97" i="12"/>
  <c r="M97" i="12"/>
  <c r="G98" i="12"/>
  <c r="I98" i="12"/>
  <c r="K98" i="12"/>
  <c r="K97" i="12" s="1"/>
  <c r="M98" i="12"/>
  <c r="O98" i="12"/>
  <c r="O97" i="12" s="1"/>
  <c r="Q98" i="12"/>
  <c r="Q97" i="12" s="1"/>
  <c r="V98" i="12"/>
  <c r="V97" i="12" s="1"/>
  <c r="G100" i="12"/>
  <c r="G99" i="12" s="1"/>
  <c r="I100" i="12"/>
  <c r="I99" i="12" s="1"/>
  <c r="K100" i="12"/>
  <c r="O100" i="12"/>
  <c r="O99" i="12" s="1"/>
  <c r="Q100" i="12"/>
  <c r="V100" i="12"/>
  <c r="V99" i="12" s="1"/>
  <c r="G101" i="12"/>
  <c r="M101" i="12" s="1"/>
  <c r="I101" i="12"/>
  <c r="K101" i="12"/>
  <c r="K99" i="12" s="1"/>
  <c r="O101" i="12"/>
  <c r="Q101" i="12"/>
  <c r="Q99" i="12" s="1"/>
  <c r="V101" i="12"/>
  <c r="G107" i="12"/>
  <c r="M107" i="12" s="1"/>
  <c r="I107" i="12"/>
  <c r="K107" i="12"/>
  <c r="O107" i="12"/>
  <c r="Q107" i="12"/>
  <c r="V107" i="12"/>
  <c r="G109" i="12"/>
  <c r="G108" i="12" s="1"/>
  <c r="I109" i="12"/>
  <c r="K109" i="12"/>
  <c r="K108" i="12" s="1"/>
  <c r="O109" i="12"/>
  <c r="O108" i="12" s="1"/>
  <c r="Q109" i="12"/>
  <c r="Q108" i="12" s="1"/>
  <c r="V109" i="12"/>
  <c r="G110" i="12"/>
  <c r="I110" i="12"/>
  <c r="I108" i="12" s="1"/>
  <c r="K110" i="12"/>
  <c r="M110" i="12"/>
  <c r="O110" i="12"/>
  <c r="Q110" i="12"/>
  <c r="V110" i="12"/>
  <c r="V108" i="12" s="1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G116" i="12"/>
  <c r="M116" i="12" s="1"/>
  <c r="M115" i="12" s="1"/>
  <c r="I116" i="12"/>
  <c r="I115" i="12" s="1"/>
  <c r="K116" i="12"/>
  <c r="K115" i="12" s="1"/>
  <c r="O116" i="12"/>
  <c r="O115" i="12" s="1"/>
  <c r="Q116" i="12"/>
  <c r="V116" i="12"/>
  <c r="G117" i="12"/>
  <c r="M117" i="12" s="1"/>
  <c r="I117" i="12"/>
  <c r="K117" i="12"/>
  <c r="O117" i="12"/>
  <c r="Q117" i="12"/>
  <c r="Q115" i="12" s="1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V115" i="12" s="1"/>
  <c r="Q122" i="12"/>
  <c r="G123" i="12"/>
  <c r="M123" i="12" s="1"/>
  <c r="M122" i="12" s="1"/>
  <c r="I123" i="12"/>
  <c r="I122" i="12" s="1"/>
  <c r="K123" i="12"/>
  <c r="K122" i="12" s="1"/>
  <c r="O123" i="12"/>
  <c r="Q123" i="12"/>
  <c r="V123" i="12"/>
  <c r="V122" i="12" s="1"/>
  <c r="G124" i="12"/>
  <c r="M124" i="12" s="1"/>
  <c r="I124" i="12"/>
  <c r="K124" i="12"/>
  <c r="O124" i="12"/>
  <c r="O122" i="12" s="1"/>
  <c r="Q124" i="12"/>
  <c r="V124" i="12"/>
  <c r="G125" i="12"/>
  <c r="M125" i="12" s="1"/>
  <c r="I125" i="12"/>
  <c r="K125" i="12"/>
  <c r="O125" i="12"/>
  <c r="Q125" i="12"/>
  <c r="V125" i="12"/>
  <c r="G127" i="12"/>
  <c r="I127" i="12"/>
  <c r="K127" i="12"/>
  <c r="K126" i="12" s="1"/>
  <c r="M127" i="12"/>
  <c r="O127" i="12"/>
  <c r="O126" i="12" s="1"/>
  <c r="Q127" i="12"/>
  <c r="Q126" i="12" s="1"/>
  <c r="V127" i="12"/>
  <c r="V126" i="12" s="1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I126" i="12" s="1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I134" i="12"/>
  <c r="K134" i="12"/>
  <c r="M134" i="12"/>
  <c r="O134" i="12"/>
  <c r="Q134" i="12"/>
  <c r="V134" i="12"/>
  <c r="G135" i="12"/>
  <c r="I135" i="12"/>
  <c r="K135" i="12"/>
  <c r="M135" i="12"/>
  <c r="O135" i="12"/>
  <c r="Q135" i="12"/>
  <c r="V135" i="12"/>
  <c r="Q136" i="12"/>
  <c r="G137" i="12"/>
  <c r="I137" i="12"/>
  <c r="I136" i="12" s="1"/>
  <c r="K137" i="12"/>
  <c r="M137" i="12"/>
  <c r="O137" i="12"/>
  <c r="O136" i="12" s="1"/>
  <c r="Q137" i="12"/>
  <c r="V137" i="12"/>
  <c r="V136" i="12" s="1"/>
  <c r="G138" i="12"/>
  <c r="G136" i="12" s="1"/>
  <c r="I138" i="12"/>
  <c r="K138" i="12"/>
  <c r="K136" i="12" s="1"/>
  <c r="O138" i="12"/>
  <c r="Q138" i="12"/>
  <c r="V138" i="12"/>
  <c r="G139" i="12"/>
  <c r="M139" i="12" s="1"/>
  <c r="I139" i="12"/>
  <c r="K139" i="12"/>
  <c r="O139" i="12"/>
  <c r="Q139" i="12"/>
  <c r="V139" i="12"/>
  <c r="I140" i="12"/>
  <c r="G141" i="12"/>
  <c r="G140" i="12" s="1"/>
  <c r="I141" i="12"/>
  <c r="K141" i="12"/>
  <c r="K140" i="12" s="1"/>
  <c r="O141" i="12"/>
  <c r="Q141" i="12"/>
  <c r="Q140" i="12" s="1"/>
  <c r="V141" i="12"/>
  <c r="G144" i="12"/>
  <c r="I144" i="12"/>
  <c r="K144" i="12"/>
  <c r="M144" i="12"/>
  <c r="O144" i="12"/>
  <c r="O140" i="12" s="1"/>
  <c r="Q144" i="12"/>
  <c r="V144" i="12"/>
  <c r="V140" i="12" s="1"/>
  <c r="G146" i="12"/>
  <c r="I146" i="12"/>
  <c r="K146" i="12"/>
  <c r="M146" i="12"/>
  <c r="O146" i="12"/>
  <c r="Q146" i="12"/>
  <c r="V146" i="12"/>
  <c r="G147" i="12"/>
  <c r="I147" i="12"/>
  <c r="K147" i="12"/>
  <c r="M147" i="12"/>
  <c r="O147" i="12"/>
  <c r="Q147" i="12"/>
  <c r="V147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G155" i="12"/>
  <c r="M155" i="12" s="1"/>
  <c r="I155" i="12"/>
  <c r="I154" i="12" s="1"/>
  <c r="K155" i="12"/>
  <c r="K154" i="12" s="1"/>
  <c r="O155" i="12"/>
  <c r="O154" i="12" s="1"/>
  <c r="Q155" i="12"/>
  <c r="V155" i="12"/>
  <c r="G161" i="12"/>
  <c r="M161" i="12" s="1"/>
  <c r="I161" i="12"/>
  <c r="K161" i="12"/>
  <c r="O161" i="12"/>
  <c r="Q161" i="12"/>
  <c r="Q154" i="12" s="1"/>
  <c r="V161" i="12"/>
  <c r="G163" i="12"/>
  <c r="I163" i="12"/>
  <c r="K163" i="12"/>
  <c r="M163" i="12"/>
  <c r="O163" i="12"/>
  <c r="Q163" i="12"/>
  <c r="V163" i="12"/>
  <c r="G165" i="12"/>
  <c r="I165" i="12"/>
  <c r="K165" i="12"/>
  <c r="M165" i="12"/>
  <c r="O165" i="12"/>
  <c r="Q165" i="12"/>
  <c r="V165" i="12"/>
  <c r="G171" i="12"/>
  <c r="I171" i="12"/>
  <c r="K171" i="12"/>
  <c r="M171" i="12"/>
  <c r="O171" i="12"/>
  <c r="Q171" i="12"/>
  <c r="V171" i="12"/>
  <c r="G173" i="12"/>
  <c r="I173" i="12"/>
  <c r="K173" i="12"/>
  <c r="M173" i="12"/>
  <c r="O173" i="12"/>
  <c r="Q173" i="12"/>
  <c r="V173" i="12"/>
  <c r="V154" i="12" s="1"/>
  <c r="G175" i="12"/>
  <c r="M175" i="12" s="1"/>
  <c r="I175" i="12"/>
  <c r="I174" i="12" s="1"/>
  <c r="K175" i="12"/>
  <c r="O175" i="12"/>
  <c r="Q175" i="12"/>
  <c r="V175" i="12"/>
  <c r="V174" i="12" s="1"/>
  <c r="G176" i="12"/>
  <c r="M176" i="12" s="1"/>
  <c r="I176" i="12"/>
  <c r="K176" i="12"/>
  <c r="K174" i="12" s="1"/>
  <c r="O176" i="12"/>
  <c r="Q176" i="12"/>
  <c r="V176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O174" i="12" s="1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Q174" i="12" s="1"/>
  <c r="V180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93" i="12"/>
  <c r="M193" i="12" s="1"/>
  <c r="I193" i="12"/>
  <c r="K193" i="12"/>
  <c r="O193" i="12"/>
  <c r="Q193" i="12"/>
  <c r="V193" i="12"/>
  <c r="I194" i="12"/>
  <c r="V194" i="12"/>
  <c r="G195" i="12"/>
  <c r="G194" i="12" s="1"/>
  <c r="I195" i="12"/>
  <c r="K195" i="12"/>
  <c r="K194" i="12" s="1"/>
  <c r="O195" i="12"/>
  <c r="Q195" i="12"/>
  <c r="Q194" i="12" s="1"/>
  <c r="V195" i="12"/>
  <c r="G206" i="12"/>
  <c r="I206" i="12"/>
  <c r="K206" i="12"/>
  <c r="M206" i="12"/>
  <c r="O206" i="12"/>
  <c r="O194" i="12" s="1"/>
  <c r="Q206" i="12"/>
  <c r="V206" i="12"/>
  <c r="G207" i="12"/>
  <c r="I207" i="12"/>
  <c r="K207" i="12"/>
  <c r="M207" i="12"/>
  <c r="O207" i="12"/>
  <c r="Q207" i="12"/>
  <c r="V207" i="12"/>
  <c r="G209" i="12"/>
  <c r="I209" i="12"/>
  <c r="I208" i="12" s="1"/>
  <c r="K209" i="12"/>
  <c r="M209" i="12"/>
  <c r="O209" i="12"/>
  <c r="O208" i="12" s="1"/>
  <c r="Q209" i="12"/>
  <c r="V209" i="12"/>
  <c r="V208" i="12" s="1"/>
  <c r="G214" i="12"/>
  <c r="G208" i="12" s="1"/>
  <c r="I214" i="12"/>
  <c r="K214" i="12"/>
  <c r="K208" i="12" s="1"/>
  <c r="O214" i="12"/>
  <c r="Q214" i="12"/>
  <c r="V214" i="12"/>
  <c r="G215" i="12"/>
  <c r="M215" i="12" s="1"/>
  <c r="I215" i="12"/>
  <c r="K215" i="12"/>
  <c r="O215" i="12"/>
  <c r="Q215" i="12"/>
  <c r="V215" i="12"/>
  <c r="G218" i="12"/>
  <c r="M218" i="12" s="1"/>
  <c r="I218" i="12"/>
  <c r="K218" i="12"/>
  <c r="O218" i="12"/>
  <c r="Q218" i="12"/>
  <c r="V218" i="12"/>
  <c r="G221" i="12"/>
  <c r="M221" i="12" s="1"/>
  <c r="I221" i="12"/>
  <c r="K221" i="12"/>
  <c r="O221" i="12"/>
  <c r="Q221" i="12"/>
  <c r="V221" i="12"/>
  <c r="G236" i="12"/>
  <c r="I236" i="12"/>
  <c r="K236" i="12"/>
  <c r="M236" i="12"/>
  <c r="O236" i="12"/>
  <c r="Q236" i="12"/>
  <c r="V236" i="12"/>
  <c r="G248" i="12"/>
  <c r="I248" i="12"/>
  <c r="K248" i="12"/>
  <c r="M248" i="12"/>
  <c r="O248" i="12"/>
  <c r="Q248" i="12"/>
  <c r="V248" i="12"/>
  <c r="G253" i="12"/>
  <c r="I253" i="12"/>
  <c r="K253" i="12"/>
  <c r="M253" i="12"/>
  <c r="O253" i="12"/>
  <c r="Q253" i="12"/>
  <c r="Q208" i="12" s="1"/>
  <c r="V253" i="12"/>
  <c r="G258" i="12"/>
  <c r="I258" i="12"/>
  <c r="K258" i="12"/>
  <c r="M258" i="12"/>
  <c r="O258" i="12"/>
  <c r="Q258" i="12"/>
  <c r="V258" i="12"/>
  <c r="G260" i="12"/>
  <c r="M260" i="12" s="1"/>
  <c r="I260" i="12"/>
  <c r="I259" i="12" s="1"/>
  <c r="K260" i="12"/>
  <c r="O260" i="12"/>
  <c r="Q260" i="12"/>
  <c r="V260" i="12"/>
  <c r="V259" i="12" s="1"/>
  <c r="G265" i="12"/>
  <c r="M265" i="12" s="1"/>
  <c r="I265" i="12"/>
  <c r="K265" i="12"/>
  <c r="K259" i="12" s="1"/>
  <c r="O265" i="12"/>
  <c r="O259" i="12" s="1"/>
  <c r="Q265" i="12"/>
  <c r="V265" i="12"/>
  <c r="G266" i="12"/>
  <c r="M266" i="12" s="1"/>
  <c r="I266" i="12"/>
  <c r="K266" i="12"/>
  <c r="O266" i="12"/>
  <c r="Q266" i="12"/>
  <c r="V266" i="12"/>
  <c r="G271" i="12"/>
  <c r="I271" i="12"/>
  <c r="K271" i="12"/>
  <c r="M271" i="12"/>
  <c r="O271" i="12"/>
  <c r="Q271" i="12"/>
  <c r="V271" i="12"/>
  <c r="G277" i="12"/>
  <c r="I277" i="12"/>
  <c r="K277" i="12"/>
  <c r="M277" i="12"/>
  <c r="O277" i="12"/>
  <c r="Q277" i="12"/>
  <c r="V277" i="12"/>
  <c r="G283" i="12"/>
  <c r="I283" i="12"/>
  <c r="K283" i="12"/>
  <c r="M283" i="12"/>
  <c r="O283" i="12"/>
  <c r="Q283" i="12"/>
  <c r="Q259" i="12" s="1"/>
  <c r="V283" i="12"/>
  <c r="G285" i="12"/>
  <c r="I285" i="12"/>
  <c r="K285" i="12"/>
  <c r="M285" i="12"/>
  <c r="O285" i="12"/>
  <c r="Q285" i="12"/>
  <c r="V285" i="12"/>
  <c r="Q286" i="12"/>
  <c r="G287" i="12"/>
  <c r="M287" i="12" s="1"/>
  <c r="M286" i="12" s="1"/>
  <c r="I287" i="12"/>
  <c r="I286" i="12" s="1"/>
  <c r="K287" i="12"/>
  <c r="O287" i="12"/>
  <c r="Q287" i="12"/>
  <c r="V287" i="12"/>
  <c r="V286" i="12" s="1"/>
  <c r="G291" i="12"/>
  <c r="M291" i="12" s="1"/>
  <c r="I291" i="12"/>
  <c r="K291" i="12"/>
  <c r="K286" i="12" s="1"/>
  <c r="O291" i="12"/>
  <c r="O286" i="12" s="1"/>
  <c r="Q291" i="12"/>
  <c r="V291" i="12"/>
  <c r="G296" i="12"/>
  <c r="K296" i="12"/>
  <c r="G297" i="12"/>
  <c r="I297" i="12"/>
  <c r="I296" i="12" s="1"/>
  <c r="K297" i="12"/>
  <c r="M297" i="12"/>
  <c r="M296" i="12" s="1"/>
  <c r="O297" i="12"/>
  <c r="O296" i="12" s="1"/>
  <c r="Q297" i="12"/>
  <c r="V297" i="12"/>
  <c r="V296" i="12" s="1"/>
  <c r="G312" i="12"/>
  <c r="I312" i="12"/>
  <c r="K312" i="12"/>
  <c r="M312" i="12"/>
  <c r="O312" i="12"/>
  <c r="Q312" i="12"/>
  <c r="Q296" i="12" s="1"/>
  <c r="V312" i="12"/>
  <c r="G313" i="12"/>
  <c r="I313" i="12"/>
  <c r="K313" i="12"/>
  <c r="M313" i="12"/>
  <c r="O313" i="12"/>
  <c r="Q313" i="12"/>
  <c r="V313" i="12"/>
  <c r="I318" i="12"/>
  <c r="O318" i="12"/>
  <c r="V318" i="12"/>
  <c r="G319" i="12"/>
  <c r="G318" i="12" s="1"/>
  <c r="G333" i="12" s="1"/>
  <c r="I319" i="12"/>
  <c r="K319" i="12"/>
  <c r="K318" i="12" s="1"/>
  <c r="O319" i="12"/>
  <c r="Q319" i="12"/>
  <c r="Q318" i="12" s="1"/>
  <c r="V319" i="12"/>
  <c r="G320" i="12"/>
  <c r="V320" i="12"/>
  <c r="G321" i="12"/>
  <c r="M321" i="12" s="1"/>
  <c r="M320" i="12" s="1"/>
  <c r="I321" i="12"/>
  <c r="I320" i="12" s="1"/>
  <c r="K321" i="12"/>
  <c r="K320" i="12" s="1"/>
  <c r="O321" i="12"/>
  <c r="O320" i="12" s="1"/>
  <c r="Q321" i="12"/>
  <c r="V321" i="12"/>
  <c r="G322" i="12"/>
  <c r="M322" i="12" s="1"/>
  <c r="I322" i="12"/>
  <c r="K322" i="12"/>
  <c r="O322" i="12"/>
  <c r="Q322" i="12"/>
  <c r="Q320" i="12" s="1"/>
  <c r="V322" i="12"/>
  <c r="G323" i="12"/>
  <c r="I323" i="12"/>
  <c r="K323" i="12"/>
  <c r="M323" i="12"/>
  <c r="O323" i="12"/>
  <c r="Q323" i="12"/>
  <c r="V323" i="12"/>
  <c r="G324" i="12"/>
  <c r="I324" i="12"/>
  <c r="K324" i="12"/>
  <c r="M324" i="12"/>
  <c r="O324" i="12"/>
  <c r="Q324" i="12"/>
  <c r="V324" i="12"/>
  <c r="G325" i="12"/>
  <c r="I325" i="12"/>
  <c r="K325" i="12"/>
  <c r="M325" i="12"/>
  <c r="O325" i="12"/>
  <c r="Q325" i="12"/>
  <c r="V325" i="12"/>
  <c r="O326" i="12"/>
  <c r="V326" i="12"/>
  <c r="G327" i="12"/>
  <c r="G326" i="12" s="1"/>
  <c r="I327" i="12"/>
  <c r="I326" i="12" s="1"/>
  <c r="K327" i="12"/>
  <c r="K326" i="12" s="1"/>
  <c r="O327" i="12"/>
  <c r="Q327" i="12"/>
  <c r="Q326" i="12" s="1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K330" i="12"/>
  <c r="G331" i="12"/>
  <c r="I331" i="12"/>
  <c r="I330" i="12" s="1"/>
  <c r="K331" i="12"/>
  <c r="M331" i="12"/>
  <c r="M330" i="12" s="1"/>
  <c r="O331" i="12"/>
  <c r="O330" i="12" s="1"/>
  <c r="Q331" i="12"/>
  <c r="Q330" i="12" s="1"/>
  <c r="V331" i="12"/>
  <c r="V330" i="12" s="1"/>
  <c r="AE333" i="12"/>
  <c r="F41" i="1" s="1"/>
  <c r="AF333" i="12"/>
  <c r="G41" i="1" s="1"/>
  <c r="H41" i="1" s="1"/>
  <c r="I41" i="1" s="1"/>
  <c r="I20" i="1"/>
  <c r="I19" i="1"/>
  <c r="F39" i="1" l="1"/>
  <c r="F42" i="1" s="1"/>
  <c r="G23" i="1" s="1"/>
  <c r="A23" i="1" s="1"/>
  <c r="G24" i="1" s="1"/>
  <c r="G39" i="1"/>
  <c r="F40" i="1"/>
  <c r="G40" i="1"/>
  <c r="I72" i="1"/>
  <c r="I18" i="1" s="1"/>
  <c r="I17" i="1"/>
  <c r="I76" i="1"/>
  <c r="J70" i="1" s="1"/>
  <c r="I16" i="1"/>
  <c r="I21" i="1" s="1"/>
  <c r="M126" i="12"/>
  <c r="M259" i="12"/>
  <c r="M31" i="12"/>
  <c r="M174" i="12"/>
  <c r="M154" i="12"/>
  <c r="G286" i="12"/>
  <c r="G259" i="12"/>
  <c r="M195" i="12"/>
  <c r="M194" i="12" s="1"/>
  <c r="G174" i="12"/>
  <c r="M141" i="12"/>
  <c r="M140" i="12" s="1"/>
  <c r="G122" i="12"/>
  <c r="M109" i="12"/>
  <c r="M108" i="12" s="1"/>
  <c r="M96" i="12"/>
  <c r="M94" i="12" s="1"/>
  <c r="M75" i="12"/>
  <c r="M74" i="12" s="1"/>
  <c r="G71" i="12"/>
  <c r="G126" i="12"/>
  <c r="M100" i="12"/>
  <c r="M99" i="12" s="1"/>
  <c r="M26" i="12"/>
  <c r="M25" i="12" s="1"/>
  <c r="M327" i="12"/>
  <c r="M326" i="12" s="1"/>
  <c r="M319" i="12"/>
  <c r="M318" i="12" s="1"/>
  <c r="M214" i="12"/>
  <c r="M208" i="12" s="1"/>
  <c r="M138" i="12"/>
  <c r="M136" i="12" s="1"/>
  <c r="M9" i="12"/>
  <c r="M8" i="12" s="1"/>
  <c r="J28" i="1"/>
  <c r="J26" i="1"/>
  <c r="G38" i="1"/>
  <c r="F38" i="1"/>
  <c r="J23" i="1"/>
  <c r="J24" i="1"/>
  <c r="J25" i="1"/>
  <c r="J27" i="1"/>
  <c r="E24" i="1"/>
  <c r="E26" i="1"/>
  <c r="H39" i="1" l="1"/>
  <c r="G42" i="1"/>
  <c r="G25" i="1" s="1"/>
  <c r="A25" i="1" s="1"/>
  <c r="A24" i="1"/>
  <c r="H40" i="1"/>
  <c r="I40" i="1" s="1"/>
  <c r="J56" i="1"/>
  <c r="J58" i="1"/>
  <c r="J61" i="1"/>
  <c r="J50" i="1"/>
  <c r="J51" i="1"/>
  <c r="J64" i="1"/>
  <c r="J60" i="1"/>
  <c r="J69" i="1"/>
  <c r="J65" i="1"/>
  <c r="J66" i="1"/>
  <c r="J67" i="1"/>
  <c r="J62" i="1"/>
  <c r="J49" i="1"/>
  <c r="J63" i="1"/>
  <c r="J55" i="1"/>
  <c r="J75" i="1"/>
  <c r="J57" i="1"/>
  <c r="J52" i="1"/>
  <c r="J74" i="1"/>
  <c r="J53" i="1"/>
  <c r="J72" i="1"/>
  <c r="J71" i="1"/>
  <c r="J54" i="1"/>
  <c r="J73" i="1"/>
  <c r="J68" i="1"/>
  <c r="J59" i="1"/>
  <c r="I39" i="1" l="1"/>
  <c r="I42" i="1" s="1"/>
  <c r="H42" i="1"/>
  <c r="G26" i="1"/>
  <c r="A27" i="1" s="1"/>
  <c r="A26" i="1"/>
  <c r="G28" i="1"/>
  <c r="J76" i="1"/>
  <c r="A29" i="1" l="1"/>
  <c r="G29" i="1"/>
  <c r="G27" i="1" s="1"/>
  <c r="J40" i="1"/>
  <c r="J39" i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42073</author>
  </authors>
  <commentList>
    <comment ref="S6" authorId="0" shapeId="0" xr:uid="{0FE6AF22-4E3B-4D43-A150-855FCC13BF0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3790C3-6404-4648-8A05-8E3076A79B8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<sst xmlns="http://schemas.openxmlformats.org/spreadsheetml/2006/main" count="1497" uniqueCount="555">
  <si>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</si>
  <si>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</si>
  <si>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</si>
  <si>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</si>
  <si>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</si>
  <si>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</si>
  <si>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</si>
  <si>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</si>
  <si>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</si>
  <si>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</si>
  <si>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</si>
  <si>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</si>
  <si>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</si>
  <si>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</si>
  <si>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</si>
  <si>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</si>
  <si>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</si>
  <si>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</si>
  <si>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</si>
  <si>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</si>
  <si>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</si>
  <si>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</si>
  <si>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</si>
  <si>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</si>
  <si>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</si>
  <si>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</si>
  <si>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</si>
  <si>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</si>
  <si>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</si>
  <si>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</si>
  <si>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</si>
  <si>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</si>
  <si>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</si>
  <si>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</si>
  <si>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</si>
  <si>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</si>
  <si>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</si>
  <si>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</si>
  <si>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</si>
  <si>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</si>
  <si>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</si>
  <si>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</si>
  <si>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</si>
  <si>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</si>
  <si>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Stavební práce a dodávky</t>
  </si>
  <si>
    <t>SO 01</t>
  </si>
  <si>
    <t>Víceúčelová budova</t>
  </si>
  <si>
    <t>Objekt:</t>
  </si>
  <si>
    <t>Rozpočet:</t>
  </si>
  <si>
    <t>20/03/01</t>
  </si>
  <si>
    <t>Stavební úpravy budovy osadního výboru Studnice</t>
  </si>
  <si>
    <t>Město Nové Město na Moravě</t>
  </si>
  <si>
    <t>Vratislavovo náměstí 103</t>
  </si>
  <si>
    <t>Nové Město na Moravě</t>
  </si>
  <si>
    <t>59231</t>
  </si>
  <si>
    <t>00294900</t>
  </si>
  <si>
    <t>CZ00294900</t>
  </si>
  <si>
    <t>Ing. Martin Šolc</t>
  </si>
  <si>
    <t>Smrková 1639</t>
  </si>
  <si>
    <t>72311215</t>
  </si>
  <si>
    <t>CZ6802081605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</si>
  <si>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</si>
  <si>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</si>
  <si>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</si>
  <si>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</si>
  <si>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</si>
  <si>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</si>
  <si>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</si>
  <si>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</si>
  <si>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</si>
  <si>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</si>
  <si>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</si>
  <si>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</si>
  <si>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</si>
  <si>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</si>
  <si>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</si>
  <si>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</si>
  <si>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</si>
  <si>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</si>
  <si>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</si>
  <si>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</si>
  <si>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Přesuny suti a vybouraných hmot</t>
  </si>
  <si>
    <t>99</t>
  </si>
  <si>
    <t>Staveništní přesun hmot</t>
  </si>
  <si>
    <t>713</t>
  </si>
  <si>
    <t>Izolace tepelné</t>
  </si>
  <si>
    <t>721</t>
  </si>
  <si>
    <t>Vnitřní kanalizace</t>
  </si>
  <si>
    <t>722</t>
  </si>
  <si>
    <t>Zdravotechnika - vnitřní vodovod</t>
  </si>
  <si>
    <t>724</t>
  </si>
  <si>
    <t>Zdravotechnika - strojní vybavení</t>
  </si>
  <si>
    <t>725</t>
  </si>
  <si>
    <t>Zdravotechnika - zařizovací předměty</t>
  </si>
  <si>
    <t>726</t>
  </si>
  <si>
    <t>Zdravotechnika - předstěnové instalace</t>
  </si>
  <si>
    <t>762</t>
  </si>
  <si>
    <t>Konstrukce tesařské</t>
  </si>
  <si>
    <t>7631</t>
  </si>
  <si>
    <t>Konstrukce sádrokartonové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</si>
  <si>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</si>
  <si>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</si>
  <si>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</si>
  <si>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</si>
  <si>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</si>
  <si>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</si>
  <si>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</si>
  <si>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</si>
  <si>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</si>
  <si>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</si>
  <si>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</si>
  <si>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</si>
  <si>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</si>
  <si>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</si>
  <si>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</si>
  <si>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</si>
  <si>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</si>
  <si>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</si>
  <si>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</si>
  <si>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</si>
  <si>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</si>
  <si>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</si>
  <si>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</si>
  <si>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</si>
  <si>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</si>
  <si>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</si>
  <si>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</si>
  <si>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</si>
  <si>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</si>
  <si>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</si>
  <si>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</si>
  <si>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</si>
  <si>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</si>
  <si>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</si>
  <si>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</si>
  <si>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</si>
  <si>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</si>
  <si>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</si>
  <si>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</si>
  <si>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</si>
  <si>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</si>
  <si>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</si>
  <si>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</si>
  <si>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</si>
  <si>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</si>
  <si>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342270041</t>
  </si>
  <si>
    <t>Příčka z desek Ytong hladkých, tloušťka 7,5 cm</t>
  </si>
  <si>
    <t>m2</t>
  </si>
  <si>
    <t>RTS 20/ II</t>
  </si>
  <si>
    <t>Agregovaná položka</t>
  </si>
  <si>
    <t>POL2_</t>
  </si>
  <si>
    <t xml:space="preserve">výška 2,87, odečet 2cm na styk : </t>
  </si>
  <si>
    <t>VV</t>
  </si>
  <si>
    <t>hlavní příčka : 8,95*2,85</t>
  </si>
  <si>
    <t>odečet dv : -0,7*2</t>
  </si>
  <si>
    <t>příčky sociální záz. : 3,175*2,85</t>
  </si>
  <si>
    <t>1,575*2,85</t>
  </si>
  <si>
    <t>1,95*2,85</t>
  </si>
  <si>
    <t>odečet dv : -2*0,6*2</t>
  </si>
  <si>
    <t>346275115</t>
  </si>
  <si>
    <t>Přizdívky z desek Ytong tl. 150 mm instalační předstěny</t>
  </si>
  <si>
    <t>Práce</t>
  </si>
  <si>
    <t>POL1_1</t>
  </si>
  <si>
    <t>2*0,9*1,25</t>
  </si>
  <si>
    <t>342668111</t>
  </si>
  <si>
    <t>Těsnění styku příčky se stáv. konstrukcí PU pěnou</t>
  </si>
  <si>
    <t>m</t>
  </si>
  <si>
    <t>8,95+3,175+1,575+1,95</t>
  </si>
  <si>
    <t>342948111</t>
  </si>
  <si>
    <t>Ukotvení příček k cihel.konstr. kotvami na hmožd.</t>
  </si>
  <si>
    <t>POL1_</t>
  </si>
  <si>
    <t>ke stáv. obvod. zdivu : 4*2,85</t>
  </si>
  <si>
    <t>642945121</t>
  </si>
  <si>
    <t>Osazení zárubní ocel. 1křídl. při zdění</t>
  </si>
  <si>
    <t>kus</t>
  </si>
  <si>
    <t>Kalkul</t>
  </si>
  <si>
    <t>5533300122</t>
  </si>
  <si>
    <t>Zárubeň ocelová YZ 75/1970/600-800 L, P pro ytong, s pevnými závěsy</t>
  </si>
  <si>
    <t>Vlastní</t>
  </si>
  <si>
    <t>Specifikace</t>
  </si>
  <si>
    <t>POL3_</t>
  </si>
  <si>
    <t>317314140</t>
  </si>
  <si>
    <t>Podbetonování zhlaví nosníků, zdivo šířky do 400 mm vč. bednění</t>
  </si>
  <si>
    <t>317941123</t>
  </si>
  <si>
    <t>Osazení ocelových válcovaných nosníků  č.14-22 včetně dodávky profilu I č.20</t>
  </si>
  <si>
    <t>t</t>
  </si>
  <si>
    <t>nosník : 9,5*0,0224</t>
  </si>
  <si>
    <t>413231221</t>
  </si>
  <si>
    <t>Zazdívka zhlaví stropních trámů průřezu do 400 cm2</t>
  </si>
  <si>
    <t>413232221</t>
  </si>
  <si>
    <t>Zazdívka zhlaví válcovaných nosníků výšky do 30cm</t>
  </si>
  <si>
    <t>612421131</t>
  </si>
  <si>
    <t>Oprava omítek stěn do 5 % pl. - štukových</t>
  </si>
  <si>
    <t>stávající obvodové zdivo : 2*6,95*2,87</t>
  </si>
  <si>
    <t>2*8,95*2,87</t>
  </si>
  <si>
    <t>odečty dv+ ok : -2,6*2,7</t>
  </si>
  <si>
    <t>-0,9*2,1</t>
  </si>
  <si>
    <t>-2*0,9*1,5</t>
  </si>
  <si>
    <t>602016193</t>
  </si>
  <si>
    <t>Penetrace hloubková stěn Ceresit CT17 Ceresit</t>
  </si>
  <si>
    <t>Indiv</t>
  </si>
  <si>
    <t>nové povrchy : (6,9+3+8,95+1,95+1,95+1,95+1,5+1,5+1,5+3,175)*2,85</t>
  </si>
  <si>
    <t>-2*0,6*2</t>
  </si>
  <si>
    <t>612481113</t>
  </si>
  <si>
    <t>Potažení vnitř. stěn sklotex. pletivem s vypnutím</t>
  </si>
  <si>
    <t>hlavní příčka jednostranně : 8,95*2,85</t>
  </si>
  <si>
    <t>612451232</t>
  </si>
  <si>
    <t>Omítka vnitřní zdiva, štuková plstí hlazená</t>
  </si>
  <si>
    <t>zateplená : 6,9*2,85</t>
  </si>
  <si>
    <t>3*2,85</t>
  </si>
  <si>
    <t>m.č.03-04-05 : 2*3,1*1,2</t>
  </si>
  <si>
    <t>4*1,95*1,2</t>
  </si>
  <si>
    <t>odečet dv : -4*0,6*0,5</t>
  </si>
  <si>
    <t>-0,7*0,5</t>
  </si>
  <si>
    <t>612100010</t>
  </si>
  <si>
    <t>Hrubá výplň rýh ve stěnách zapravení instalace</t>
  </si>
  <si>
    <t>Součtová</t>
  </si>
  <si>
    <t>odpady wc : (1,425+3)*0,2</t>
  </si>
  <si>
    <t>voda k wc : (1,425+3)*0,05</t>
  </si>
  <si>
    <t>voda k umyvadlu : 0,5*0,1</t>
  </si>
  <si>
    <t>622311132</t>
  </si>
  <si>
    <t>Zateplovací systém  EPS F tl.100 mm zakončený stěrkou s výztužnou tkaninou</t>
  </si>
  <si>
    <t>m.č. 02 : 6,9*2,87</t>
  </si>
  <si>
    <t>3,175*2,87</t>
  </si>
  <si>
    <t>711163111RV</t>
  </si>
  <si>
    <t>Penetrace podkladů válečkem</t>
  </si>
  <si>
    <t>KB</t>
  </si>
  <si>
    <t>m.č.01 : 33,54</t>
  </si>
  <si>
    <t>m.č.02 : 20,7</t>
  </si>
  <si>
    <t>m.č.03 : 2,86</t>
  </si>
  <si>
    <t>m.č.04 : 1,35</t>
  </si>
  <si>
    <t>m.č.05 : 1,35</t>
  </si>
  <si>
    <t>775592003</t>
  </si>
  <si>
    <t>Broušení podkladu beton nebo dřevo před nivelací</t>
  </si>
  <si>
    <t>771100050</t>
  </si>
  <si>
    <t>Vyrovnání podkladu samoniv.hmotou Mapei Fiberplan vyrovnání v tl. 6 mm, bez penetrace</t>
  </si>
  <si>
    <t>632441491</t>
  </si>
  <si>
    <t>Broušení potěrů - odstranění šlemu</t>
  </si>
  <si>
    <t>941955001</t>
  </si>
  <si>
    <t>Lešení lehké pomocné, výška podlahy do 1,2 m</t>
  </si>
  <si>
    <t>33,54+20,7+2,86+1,35+1,35</t>
  </si>
  <si>
    <t>978013211</t>
  </si>
  <si>
    <t xml:space="preserve">Odstranění štukové vrstvy omítky z vnitřních stěn </t>
  </si>
  <si>
    <t>stávající zdivo - pod obklady : (1,95+3)*1,5</t>
  </si>
  <si>
    <t>970031100</t>
  </si>
  <si>
    <t>Vrtání jádrové do zdiva cihelného do D 100 mm do tl.500 mm</t>
  </si>
  <si>
    <t xml:space="preserve">ks    </t>
  </si>
  <si>
    <t>pro VZT : 1</t>
  </si>
  <si>
    <t>974031133</t>
  </si>
  <si>
    <t>Vysekání rýh ve zdi cihelné 5 x 10 cm</t>
  </si>
  <si>
    <t>voda umyvadlo : 0,5</t>
  </si>
  <si>
    <t>974031132</t>
  </si>
  <si>
    <t>Vysekání rýh ve zdi cihelné 5 x 7 cm</t>
  </si>
  <si>
    <t>voda wc : 1,45+3</t>
  </si>
  <si>
    <t>973031325</t>
  </si>
  <si>
    <t>Vysekání kapes zeď cihel. MVC, pl. 0,1m2, hl. 30cm</t>
  </si>
  <si>
    <t>Začátek provozního součtu</t>
  </si>
  <si>
    <t xml:space="preserve">  pro osazení I č.200mm : 0,2*0,5</t>
  </si>
  <si>
    <t>Konec provozního součtu</t>
  </si>
  <si>
    <t>2</t>
  </si>
  <si>
    <t xml:space="preserve">  pro osazení dřevěných trámů : 0,25*0,4</t>
  </si>
  <si>
    <t>6</t>
  </si>
  <si>
    <t>974031155</t>
  </si>
  <si>
    <t>Vysekání rýh ve zdi cihelné 10 x 20 cm</t>
  </si>
  <si>
    <t>odpad wc : 1,45+3</t>
  </si>
  <si>
    <t>979100011RA0</t>
  </si>
  <si>
    <t>Odvoz suti a vyb.hmot do 10 km, vnitrost. 15 m</t>
  </si>
  <si>
    <t>Přesun suti</t>
  </si>
  <si>
    <t>POL8_</t>
  </si>
  <si>
    <t>979990001</t>
  </si>
  <si>
    <t>Poplatek za skládku stavební suti</t>
  </si>
  <si>
    <t>RTS 20/ I</t>
  </si>
  <si>
    <t>998011001</t>
  </si>
  <si>
    <t>Přesun hmot pro budovy zděné výšky do 6 m</t>
  </si>
  <si>
    <t>Přesun hmot</t>
  </si>
  <si>
    <t>POL7_</t>
  </si>
  <si>
    <t>713121111</t>
  </si>
  <si>
    <t>Izolace tepelná podlah na sucho, jednovrstvá</t>
  </si>
  <si>
    <t>631405492R</t>
  </si>
  <si>
    <t>Deska izolační minerální Rockmin PLUS tl. 200 mm 1000x610 mm, univerzální</t>
  </si>
  <si>
    <t xml:space="preserve">  59,8*1,05</t>
  </si>
  <si>
    <t xml:space="preserve">  62,79/3,05</t>
  </si>
  <si>
    <t>21*3,05</t>
  </si>
  <si>
    <t>998713101</t>
  </si>
  <si>
    <t>Přesun hmot pro izolace tepelné, výšky do 6 m</t>
  </si>
  <si>
    <t>721173401</t>
  </si>
  <si>
    <t>Potrubí kanalizační plastové svodné systém KG DN 100</t>
  </si>
  <si>
    <t>POL1_7</t>
  </si>
  <si>
    <t>721174043</t>
  </si>
  <si>
    <t>Potrubí kanalizační z PP připojovací systém HT DN 50</t>
  </si>
  <si>
    <t>721194105</t>
  </si>
  <si>
    <t>Vyvedení a upevnění odpadních výpustek DN 50</t>
  </si>
  <si>
    <t>721194109</t>
  </si>
  <si>
    <t>Vyvedení a upevnění odpadních výpustek DN 100</t>
  </si>
  <si>
    <t>721290111</t>
  </si>
  <si>
    <t>Zkouška těsnosti potrubí kanalizace vodou do DN 125</t>
  </si>
  <si>
    <t>998721101</t>
  </si>
  <si>
    <t>Přesun hmot tonážní pro vnitřní kanalizace v objektech v do 6 m</t>
  </si>
  <si>
    <t>722174022</t>
  </si>
  <si>
    <t>Potrubí vodovodní plastové PPR svar polyfuze PN 20 D 20 x 3,4 mm</t>
  </si>
  <si>
    <t>722181211</t>
  </si>
  <si>
    <t>Ochrana vodovodního potrubí přilepenými tepelně izolačními trubicemi z PE tl do 6 mm D 20 mm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</si>
  <si>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</si>
  <si>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</si>
  <si>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</si>
  <si>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</si>
  <si>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</si>
  <si>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722290226</t>
  </si>
  <si>
    <t>Zkouška těsnosti vodovodního potrubí závitového do DN 50</t>
  </si>
  <si>
    <t>998722101</t>
  </si>
  <si>
    <t>Přesun hmot tonážní pro vnitřní vodovod v objektech v do 6 m</t>
  </si>
  <si>
    <t>724D1</t>
  </si>
  <si>
    <t>Elektrický akumulační ohřívač určený pro zavěšení na zeď o objemu 20 litrů</t>
  </si>
  <si>
    <t>POL3_0</t>
  </si>
  <si>
    <t>Montáž elektrického ohřívače vody</t>
  </si>
  <si>
    <t>998724101</t>
  </si>
  <si>
    <t>Přesun hmot tonážní pro strojní vybavení v objektech v do 6 m</t>
  </si>
  <si>
    <t>725112021a</t>
  </si>
  <si>
    <t>Zařízení záchodů klozety keramické závěsné na nosné stěny shlubokým splachováním odpad vodorovný -, dle výběru investora</t>
  </si>
  <si>
    <t>725219102</t>
  </si>
  <si>
    <t>Montáž umyvadla připevněného na šrouby do zdiva</t>
  </si>
  <si>
    <t>725821312a</t>
  </si>
  <si>
    <t>Baterie nástěnné pákové s otáčivým kulatým ústím a délkou ramínka 300 mm</t>
  </si>
  <si>
    <t>725841351</t>
  </si>
  <si>
    <t>Montáž baterie výlevkové nástěnné G 1/2</t>
  </si>
  <si>
    <t>725869101</t>
  </si>
  <si>
    <t>Montáž zápachových uzávěrek umyvadlových do DN 40</t>
  </si>
  <si>
    <t>725D1</t>
  </si>
  <si>
    <t>Klozetové sedátko s poklopem na závěsný klozet</t>
  </si>
  <si>
    <t>725D3</t>
  </si>
  <si>
    <t>Keramické umyvadlo, včetně sifonu  výběru investora</t>
  </si>
  <si>
    <t>725D5</t>
  </si>
  <si>
    <t>Tlačítko spláchnutí - dle výběru investora</t>
  </si>
  <si>
    <t>725D9</t>
  </si>
  <si>
    <t>Montáž - klozety keramické závěsné na nosné stěny shlubokým splachováním odpad vodorovný</t>
  </si>
  <si>
    <t>726111204</t>
  </si>
  <si>
    <t>Instalační předstěna - montáž</t>
  </si>
  <si>
    <t>726D1</t>
  </si>
  <si>
    <t>Předstěnové instalační systémy pro zazdění do masivních zděných konstrukcí pro závěsné klozety, ovládání zepředu, stavební výška 1080 mm</t>
  </si>
  <si>
    <t>998726111</t>
  </si>
  <si>
    <t>Přesun hmot tonážní pro instalační prefabrikáty v objektech v do 6 m</t>
  </si>
  <si>
    <t>762332934</t>
  </si>
  <si>
    <t>Vázané konstrukce krovů doplnění části střešní vazby z hranolků, hranolů včetně dodávky řeziva průřezové plochy přes 288 do 450 cm2, včetně dodávky hranolů 160 x 240 mm</t>
  </si>
  <si>
    <t>doplnění stropních trámů : 3*7,5</t>
  </si>
  <si>
    <t>výměny pro půdní vlez a půdní schody : 4*1,5</t>
  </si>
  <si>
    <t>762595000</t>
  </si>
  <si>
    <t>Spojovací a ochranné prostředky hřebíky, vruty, impregnace</t>
  </si>
  <si>
    <t>m3</t>
  </si>
  <si>
    <t>řezivo 160x240 mm : 28,5*0,16*0,24</t>
  </si>
  <si>
    <t>762523104</t>
  </si>
  <si>
    <t>Položení podlah hoblovaných na sraz z prken</t>
  </si>
  <si>
    <t>60512601</t>
  </si>
  <si>
    <t>Prkno, fošna SM/JD hoblované - pero, drážka</t>
  </si>
  <si>
    <t>SPCM</t>
  </si>
  <si>
    <t xml:space="preserve">  70,20*1,15</t>
  </si>
  <si>
    <t>80,73*0,025</t>
  </si>
  <si>
    <t>762195000</t>
  </si>
  <si>
    <t>Spojovací a ochranné prostředky hřebíky, svory, fiksační prkna, impregnace</t>
  </si>
  <si>
    <t>998762202</t>
  </si>
  <si>
    <t>Přesun hmot pro tesařské konstrukce, výšky do 12 m</t>
  </si>
  <si>
    <t>342264051</t>
  </si>
  <si>
    <t>Podhled sádrokartonový na zavěšenou ocel. konstr. desky protipožární nebo impregnované tl. 12,5 mm, bez izolace</t>
  </si>
  <si>
    <t>m.č.02 : 20,70</t>
  </si>
  <si>
    <t>416091081</t>
  </si>
  <si>
    <t>Příplatek k podhledu sádrokart. za plochu do 2 m2</t>
  </si>
  <si>
    <t>2*1,35</t>
  </si>
  <si>
    <t>416091082</t>
  </si>
  <si>
    <t>Příplatek k podhledu sádrokart. za plochu do 5 m2</t>
  </si>
  <si>
    <t>2,86</t>
  </si>
  <si>
    <t>713134211RT1</t>
  </si>
  <si>
    <t>Montáž parozábrany s přelepením spojů</t>
  </si>
  <si>
    <t>67352325</t>
  </si>
  <si>
    <t>Fólie JUTAFOL N 110 speciál parozábrana š. 1,5 m</t>
  </si>
  <si>
    <t>59,8*1,15</t>
  </si>
  <si>
    <t>998763101</t>
  </si>
  <si>
    <t>Přesun hmot pro sdk kce, výšky do 12 m</t>
  </si>
  <si>
    <t>766231111</t>
  </si>
  <si>
    <t>Montáž stahovacích půdních schodů</t>
  </si>
  <si>
    <t>766231112R00</t>
  </si>
  <si>
    <t>Montáž půdních výlez</t>
  </si>
  <si>
    <t>766661112</t>
  </si>
  <si>
    <t>Montáž dveří do zárubně,otevíravých 1kř.do 0,8 m</t>
  </si>
  <si>
    <t>61160157R</t>
  </si>
  <si>
    <t>Dveře vnitřní hladké plné 1 kříd. 60-70x197, AL mřížka 400/80 mm, DTD HPL povrch</t>
  </si>
  <si>
    <t>766670021</t>
  </si>
  <si>
    <t>Montáž kliky a štítku</t>
  </si>
  <si>
    <t>549141122</t>
  </si>
  <si>
    <t>Kování dveřní interiérové Normal R nerez</t>
  </si>
  <si>
    <t>soubor</t>
  </si>
  <si>
    <t xml:space="preserve">2xWC : </t>
  </si>
  <si>
    <t>1xBB : 1</t>
  </si>
  <si>
    <t>766-001</t>
  </si>
  <si>
    <t>Půdní schody skládací 130x70cm</t>
  </si>
  <si>
    <t>766-002</t>
  </si>
  <si>
    <t>Půdní výlez 100x100</t>
  </si>
  <si>
    <t xml:space="preserve">rám překližka tl.25mm, výška 140mm : </t>
  </si>
  <si>
    <t xml:space="preserve">výklopná deska překližka tl 25mm 1000x1000 : </t>
  </si>
  <si>
    <t xml:space="preserve">rám hranol 50x40-vložit MW : </t>
  </si>
  <si>
    <t xml:space="preserve">panty 180st 2ks : </t>
  </si>
  <si>
    <t xml:space="preserve">na hranoly pobít prkna tl 25mm : </t>
  </si>
  <si>
    <t xml:space="preserve">výšky orientační, prkna tvoří rovinu s podlahou na půdě : </t>
  </si>
  <si>
    <t xml:space="preserve">nátěr bílou barvou, překližka voduvzdorná : </t>
  </si>
  <si>
    <t>provedení viz Půdní výlez oman Polar : 1</t>
  </si>
  <si>
    <t>998766102</t>
  </si>
  <si>
    <t>Přesun hmot pro truhlářské konstr., výšky do 12 m</t>
  </si>
  <si>
    <t>767990010</t>
  </si>
  <si>
    <t>Atypické ocelové konstrukce 10 - 50 kg/kus</t>
  </si>
  <si>
    <t>kg</t>
  </si>
  <si>
    <t xml:space="preserve">  ocelové sloupky 100/100/5 : </t>
  </si>
  <si>
    <t xml:space="preserve">  váh. koef 14,7kg/m : 2,6*14,7</t>
  </si>
  <si>
    <t>3*38,22</t>
  </si>
  <si>
    <t xml:space="preserve">  ocel plochá 200/200/10 : </t>
  </si>
  <si>
    <t xml:space="preserve">  váh. koef 15,9kg/m : 0,2*15,9</t>
  </si>
  <si>
    <t>3*3,18</t>
  </si>
  <si>
    <t>767995104</t>
  </si>
  <si>
    <t>Montáž kov. atypických konstr. do 50 kg do 3m délky</t>
  </si>
  <si>
    <t>998767201</t>
  </si>
  <si>
    <t>Přesun hmot pro zámečnické konstr., výšky do 6 m</t>
  </si>
  <si>
    <t>771212112</t>
  </si>
  <si>
    <t>Kladení dlažby keramické do TM, vel. do 200x200 mm</t>
  </si>
  <si>
    <t xml:space="preserve">sociální zázemí : </t>
  </si>
  <si>
    <t>m.č.03 : 1,6*1,95</t>
  </si>
  <si>
    <t>m.č.04 : 0,9*1,575</t>
  </si>
  <si>
    <t>m.č.05 : 0,9*1,575</t>
  </si>
  <si>
    <t>771589791</t>
  </si>
  <si>
    <t>Příplatek za plochu do 5 m2 jednotlivě</t>
  </si>
  <si>
    <t>771212113</t>
  </si>
  <si>
    <t>Kladení dlažby keramické do TM, vel. do 400x400 mm</t>
  </si>
  <si>
    <t>m.č.01 : 8,95*3,775</t>
  </si>
  <si>
    <t>m.č.02 : 6,9*3</t>
  </si>
  <si>
    <t>771130111</t>
  </si>
  <si>
    <t>Obklad soklíků rovných do tmele výšky do 100 mm</t>
  </si>
  <si>
    <t>m.č.01 : 24,55</t>
  </si>
  <si>
    <t>m.č.02 : 17,2</t>
  </si>
  <si>
    <t>59764250</t>
  </si>
  <si>
    <t>Sokl Taurus Granit 300x80 Sokl keramický</t>
  </si>
  <si>
    <t xml:space="preserve">  m.č.01 : 8,95+3,775+8,95+3,775</t>
  </si>
  <si>
    <t xml:space="preserve">  odečet dv : -0,9</t>
  </si>
  <si>
    <t xml:space="preserve">  24,55/0,3</t>
  </si>
  <si>
    <t xml:space="preserve">  81,3*1,05</t>
  </si>
  <si>
    <t>85</t>
  </si>
  <si>
    <t xml:space="preserve">  m.č.02 : 6,9+3+6,9+3</t>
  </si>
  <si>
    <t xml:space="preserve">  odečet dv : -2,6</t>
  </si>
  <si>
    <t xml:space="preserve">  17,2/0,3</t>
  </si>
  <si>
    <t xml:space="preserve">  57,33*1,05</t>
  </si>
  <si>
    <t>60</t>
  </si>
  <si>
    <t>771591115U00</t>
  </si>
  <si>
    <t>Podlahy spárování silikonem</t>
  </si>
  <si>
    <t>m.č.01 : 2*8,95+2*3,775</t>
  </si>
  <si>
    <t>odečet dv : -0,9</t>
  </si>
  <si>
    <t>m.č.02 : 2*6,9+2*3</t>
  </si>
  <si>
    <t>odečet dv : -2,6</t>
  </si>
  <si>
    <t>m.č.03 : 2*1,525</t>
  </si>
  <si>
    <t>1,95</t>
  </si>
  <si>
    <t>odečet dv : -0,7</t>
  </si>
  <si>
    <t>m.č.04 : 2*1,35+2*0,9</t>
  </si>
  <si>
    <t>odečet dv : -0,6</t>
  </si>
  <si>
    <t>m.č.05 : 2*1,35-2*0,9</t>
  </si>
  <si>
    <t>597623122</t>
  </si>
  <si>
    <t>Dlaždice 20x20 Color Two GRS1K6...23  Barevnost del výběru investora</t>
  </si>
  <si>
    <t xml:space="preserve">  5,955*1,05</t>
  </si>
  <si>
    <t>balení 1m2 : 7</t>
  </si>
  <si>
    <t>59764203</t>
  </si>
  <si>
    <t>Dlažba Taurus Granit matná 300x300x9 mm Nordic</t>
  </si>
  <si>
    <t xml:space="preserve">  54,48*1,05</t>
  </si>
  <si>
    <t>balení 1,09 m2 : 53*1,09</t>
  </si>
  <si>
    <t>998771101</t>
  </si>
  <si>
    <t>Přesun hmot pro podlahy z dlaždic, výšky do 6 m</t>
  </si>
  <si>
    <t>781101210</t>
  </si>
  <si>
    <t>Penetrace podkladu pod obklady penetrační nátěr Primer G</t>
  </si>
  <si>
    <t>2*3,1*1,5</t>
  </si>
  <si>
    <t>4*1,95*1,5</t>
  </si>
  <si>
    <t>odečet dv : -4*0,6*1,5</t>
  </si>
  <si>
    <t>-0,7*1,5</t>
  </si>
  <si>
    <t>781475114</t>
  </si>
  <si>
    <t>Obklad vnitřní stěn keramický, do tmele, 20x20 cm Adesilex P9 (lepidlo),Ultracolor plus (spár.hmota)</t>
  </si>
  <si>
    <t>597813623</t>
  </si>
  <si>
    <t>Obkládačka 20x20 béžová mat Color TWO</t>
  </si>
  <si>
    <t xml:space="preserve">  16,35*1,1</t>
  </si>
  <si>
    <t>blení 1m2 : 18</t>
  </si>
  <si>
    <t>781493511U00</t>
  </si>
  <si>
    <t>Profily ukončovací  - nerez</t>
  </si>
  <si>
    <t>2*3,1+4*0,9</t>
  </si>
  <si>
    <t>4*1,5</t>
  </si>
  <si>
    <t>2*1,5</t>
  </si>
  <si>
    <t>1,25</t>
  </si>
  <si>
    <t>1</t>
  </si>
  <si>
    <t>781101111</t>
  </si>
  <si>
    <t>Vyrovnání podkladu maltou ze SMS tl. do 7 mm</t>
  </si>
  <si>
    <t>sociální zázemí : 2*3,175*2,85</t>
  </si>
  <si>
    <t>4*1,95*2,85</t>
  </si>
  <si>
    <t>2*1,5*2,85</t>
  </si>
  <si>
    <t>585603133</t>
  </si>
  <si>
    <t>PCI Pecicret® HK 01 vápenocementová omítka</t>
  </si>
  <si>
    <t>45,077*9,5</t>
  </si>
  <si>
    <t>998781201</t>
  </si>
  <si>
    <t>Přesun hmot pro obklady keramické, výšky do 6 m</t>
  </si>
  <si>
    <t>783226100</t>
  </si>
  <si>
    <t>Nátěr syntetický kovových konstrukcí základní</t>
  </si>
  <si>
    <t>I 200 : (2*0,2+2*0,1)*9,5</t>
  </si>
  <si>
    <t>Sloupky : (4*0,1)*2,6*3</t>
  </si>
  <si>
    <t>Plochá ocel : (0,2*0,2*2)*3</t>
  </si>
  <si>
    <t>783225600</t>
  </si>
  <si>
    <t>Nátěr syntetický kovových konstrukcí 2x email</t>
  </si>
  <si>
    <t xml:space="preserve">  zárubeň do 1m šíře : 0,75</t>
  </si>
  <si>
    <t>3*0,75</t>
  </si>
  <si>
    <t>784161401</t>
  </si>
  <si>
    <t>Penetrace podkladu válečkem  bez dodávky penetrace</t>
  </si>
  <si>
    <t>m.č.01 : 2*8,95*2,7</t>
  </si>
  <si>
    <t>2*3,775*2,7</t>
  </si>
  <si>
    <t>odečet dv : -0,9*2,1</t>
  </si>
  <si>
    <t>odečet okna : -2*1,5*0,9</t>
  </si>
  <si>
    <t>strop : 8,95*3,775</t>
  </si>
  <si>
    <t>m.č.02 : 2*6,9*2,7</t>
  </si>
  <si>
    <t>2*3*2,7</t>
  </si>
  <si>
    <t>odečet dv : -2,6*2,7</t>
  </si>
  <si>
    <t>strop : 3*6,9</t>
  </si>
  <si>
    <t>odečet dv : -0,7*0,5</t>
  </si>
  <si>
    <t>strop : 3,1*1,95</t>
  </si>
  <si>
    <t>784165332</t>
  </si>
  <si>
    <t>Malba bílá, bez penetrace, 2x bez malby</t>
  </si>
  <si>
    <t>58124963</t>
  </si>
  <si>
    <t>Malířský nátěr Kess Kesmal Malba Kesmal Karton</t>
  </si>
  <si>
    <t xml:space="preserve">  nultý + 2x : 189/5</t>
  </si>
  <si>
    <t>balení 2*20 : 40</t>
  </si>
  <si>
    <t>210-001</t>
  </si>
  <si>
    <t>D+M elektroinstalace sil</t>
  </si>
  <si>
    <t>soub</t>
  </si>
  <si>
    <t>POL1_9</t>
  </si>
  <si>
    <t>M24-001</t>
  </si>
  <si>
    <t>Montáže vzduchotechniky  vč. montážního materiálu, dopravy a přesunu hmot</t>
  </si>
  <si>
    <t>429115301</t>
  </si>
  <si>
    <t>Axiální ventilátor Decor 100 CRZ klapka+doběh</t>
  </si>
  <si>
    <t>429115302</t>
  </si>
  <si>
    <t>Potrubí VZT</t>
  </si>
  <si>
    <t>429115303</t>
  </si>
  <si>
    <t>Venkovní mřížka VZT</t>
  </si>
  <si>
    <t>429115304</t>
  </si>
  <si>
    <t>Závěsy a objímky potrubí pro VZT</t>
  </si>
  <si>
    <t>005124010R</t>
  </si>
  <si>
    <t>Koordinační činnost - stavba</t>
  </si>
  <si>
    <t>Soubor</t>
  </si>
  <si>
    <t>VRN</t>
  </si>
  <si>
    <t>POL99_8</t>
  </si>
  <si>
    <t>005121020R</t>
  </si>
  <si>
    <t xml:space="preserve">Provoz zařízení staveniště </t>
  </si>
  <si>
    <t>00524 R</t>
  </si>
  <si>
    <t>Předání a převzetí díla</t>
  </si>
  <si>
    <t>005261030R</t>
  </si>
  <si>
    <t>Finanční rezerva - bude uvolněna pouze v případě odsouhlasení investorem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</si>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</sst>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20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49</v>
      </c>
      <c r="E2" s="111" t="s">
        <v>50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432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51</v>
      </c>
      <c r="E5" s="87"/>
      <c r="F5" s="87"/>
      <c r="G5" s="87"/>
      <c r="H5" s="18" t="s">
        <v>42</v>
      </c>
      <c r="I5" s="127" t="s">
        <v>55</v>
      </c>
      <c r="J5" s="8"/>
    </row>
    <row r="6" spans="1:15" ht="15.75" customHeight="1" x14ac:dyDescent="0.2">
      <c r="A6" s="2"/>
      <c r="B6" s="27"/>
      <c r="C6" s="52"/>
      <c r="D6" s="107" t="s">
        <v>52</v>
      </c>
      <c r="E6" s="88"/>
      <c r="F6" s="88"/>
      <c r="G6" s="88"/>
      <c r="H6" s="18" t="s">
        <v>36</v>
      </c>
      <c r="I6" s="127" t="s">
        <v>56</v>
      </c>
      <c r="J6" s="8"/>
    </row>
    <row r="7" spans="1:15" ht="15.75" customHeight="1" x14ac:dyDescent="0.2">
      <c r="A7" s="2"/>
      <c r="B7" s="28"/>
      <c r="C7" s="53"/>
      <c r="D7" s="105" t="s">
        <v>54</v>
      </c>
      <c r="E7" s="126" t="s">
        <v>53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57</v>
      </c>
      <c r="H8" s="18" t="s">
        <v>42</v>
      </c>
      <c r="I8" s="127" t="s">
        <v>59</v>
      </c>
      <c r="J8" s="8"/>
    </row>
    <row r="9" spans="1:15" ht="15.75" hidden="1" customHeight="1" x14ac:dyDescent="0.2">
      <c r="A9" s="2"/>
      <c r="B9" s="2"/>
      <c r="D9" s="106" t="s">
        <v>58</v>
      </c>
      <c r="H9" s="18" t="s">
        <v>36</v>
      </c>
      <c r="I9" s="127" t="s">
        <v>60</v>
      </c>
      <c r="J9" s="8"/>
    </row>
    <row r="10" spans="1:15" ht="15.75" hidden="1" customHeight="1" x14ac:dyDescent="0.2">
      <c r="A10" s="2"/>
      <c r="B10" s="34"/>
      <c r="C10" s="53"/>
      <c r="D10" s="105" t="s">
        <v>54</v>
      </c>
      <c r="E10" s="128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6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SUMIF(F49:F75,A16,I49:I75)+SUMIF(F49:F75,"PSU",I49:I75)</f>
        <v>0</v>
      </c>
      <c r="J16" s="81"/>
    </row>
    <row r="17" spans="1:10" ht="23.25" customHeight="1" x14ac:dyDescent="0.2">
      <c r="A17" s="196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SUMIF(F49:F75,A17,I49:I75)</f>
        <v>0</v>
      </c>
      <c r="J17" s="81"/>
    </row>
    <row r="18" spans="1:10" ht="23.25" customHeight="1" x14ac:dyDescent="0.2">
      <c r="A18" s="196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SUMIF(F49:F75,A18,I49:I75)</f>
        <v>0</v>
      </c>
      <c r="J18" s="81"/>
    </row>
    <row r="19" spans="1:10" ht="23.25" customHeight="1" x14ac:dyDescent="0.2">
      <c r="A19" s="196" t="s">
        <v>116</v>
      </c>
      <c r="B19" s="37" t="s">
        <v>29</v>
      </c>
      <c r="C19" s="58"/>
      <c r="D19" s="59"/>
      <c r="E19" s="79"/>
      <c r="F19" s="80"/>
      <c r="G19" s="79"/>
      <c r="H19" s="80"/>
      <c r="I19" s="79">
        <f>SUMIF(F49:F75,A19,I49:I75)</f>
        <v>0</v>
      </c>
      <c r="J19" s="81"/>
    </row>
    <row r="20" spans="1:10" ht="23.25" customHeight="1" x14ac:dyDescent="0.2">
      <c r="A20" s="196" t="s">
        <v>117</v>
      </c>
      <c r="B20" s="37" t="s">
        <v>30</v>
      </c>
      <c r="C20" s="58"/>
      <c r="D20" s="59"/>
      <c r="E20" s="79"/>
      <c r="F20" s="80"/>
      <c r="G20" s="79"/>
      <c r="H20" s="80"/>
      <c r="I20" s="79">
        <f>SUMIF(F49:F75,A20,I49:I75)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61</v>
      </c>
      <c r="C39" s="148"/>
      <c r="D39" s="148"/>
      <c r="E39" s="148"/>
      <c r="F39" s="149">
        <f>'SO 01 001 Pol'!AE333</f>
        <v>0</v>
      </c>
      <c r="G39" s="150">
        <f>'SO 01 001 Pol'!AF333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 01 001 Pol'!AE333</f>
        <v>0</v>
      </c>
      <c r="G40" s="156">
        <f>'SO 01 001 Pol'!AF333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 01 001 Pol'!AE333</f>
        <v>0</v>
      </c>
      <c r="G41" s="151">
        <f>'SO 01 001 Pol'!AF333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62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64</v>
      </c>
    </row>
    <row r="48" spans="1:10" ht="25.5" customHeight="1" x14ac:dyDescent="0.2">
      <c r="A48" s="178"/>
      <c r="B48" s="181" t="s">
        <v>18</v>
      </c>
      <c r="C48" s="181" t="s">
        <v>6</v>
      </c>
      <c r="D48" s="182"/>
      <c r="E48" s="182"/>
      <c r="F48" s="183" t="s">
        <v>65</v>
      </c>
      <c r="G48" s="183"/>
      <c r="H48" s="183"/>
      <c r="I48" s="183" t="s">
        <v>31</v>
      </c>
      <c r="J48" s="183" t="s">
        <v>0</v>
      </c>
    </row>
    <row r="49" spans="1:10" ht="36.75" customHeight="1" x14ac:dyDescent="0.2">
      <c r="A49" s="179"/>
      <c r="B49" s="184" t="s">
        <v>66</v>
      </c>
      <c r="C49" s="185" t="s">
        <v>67</v>
      </c>
      <c r="D49" s="186"/>
      <c r="E49" s="186"/>
      <c r="F49" s="192" t="s">
        <v>26</v>
      </c>
      <c r="G49" s="193"/>
      <c r="H49" s="193"/>
      <c r="I49" s="193">
        <f>'SO 01 001 Pol'!G8</f>
        <v>0</v>
      </c>
      <c r="J49" s="190" t="str">
        <f>IF(I76=0,"",I49/I76*100)</f>
        <v/>
      </c>
    </row>
    <row r="50" spans="1:10" ht="36.75" customHeight="1" x14ac:dyDescent="0.2">
      <c r="A50" s="179"/>
      <c r="B50" s="184" t="s">
        <v>68</v>
      </c>
      <c r="C50" s="185" t="s">
        <v>69</v>
      </c>
      <c r="D50" s="186"/>
      <c r="E50" s="186"/>
      <c r="F50" s="192" t="s">
        <v>26</v>
      </c>
      <c r="G50" s="193"/>
      <c r="H50" s="193"/>
      <c r="I50" s="193">
        <f>'SO 01 001 Pol'!G25</f>
        <v>0</v>
      </c>
      <c r="J50" s="190" t="str">
        <f>IF(I76=0,"",I50/I76*100)</f>
        <v/>
      </c>
    </row>
    <row r="51" spans="1:10" ht="36.75" customHeight="1" x14ac:dyDescent="0.2">
      <c r="A51" s="179"/>
      <c r="B51" s="184" t="s">
        <v>70</v>
      </c>
      <c r="C51" s="185" t="s">
        <v>71</v>
      </c>
      <c r="D51" s="186"/>
      <c r="E51" s="186"/>
      <c r="F51" s="192" t="s">
        <v>26</v>
      </c>
      <c r="G51" s="193"/>
      <c r="H51" s="193"/>
      <c r="I51" s="193">
        <f>'SO 01 001 Pol'!G31</f>
        <v>0</v>
      </c>
      <c r="J51" s="190" t="str">
        <f>IF(I76=0,"",I51/I76*100)</f>
        <v/>
      </c>
    </row>
    <row r="52" spans="1:10" ht="36.75" customHeight="1" x14ac:dyDescent="0.2">
      <c r="A52" s="179"/>
      <c r="B52" s="184" t="s">
        <v>72</v>
      </c>
      <c r="C52" s="185" t="s">
        <v>73</v>
      </c>
      <c r="D52" s="186"/>
      <c r="E52" s="186"/>
      <c r="F52" s="192" t="s">
        <v>26</v>
      </c>
      <c r="G52" s="193"/>
      <c r="H52" s="193"/>
      <c r="I52" s="193">
        <f>'SO 01 001 Pol'!G57</f>
        <v>0</v>
      </c>
      <c r="J52" s="190" t="str">
        <f>IF(I76=0,"",I52/I76*100)</f>
        <v/>
      </c>
    </row>
    <row r="53" spans="1:10" ht="36.75" customHeight="1" x14ac:dyDescent="0.2">
      <c r="A53" s="179"/>
      <c r="B53" s="184" t="s">
        <v>74</v>
      </c>
      <c r="C53" s="185" t="s">
        <v>75</v>
      </c>
      <c r="D53" s="186"/>
      <c r="E53" s="186"/>
      <c r="F53" s="192" t="s">
        <v>26</v>
      </c>
      <c r="G53" s="193"/>
      <c r="H53" s="193"/>
      <c r="I53" s="193">
        <f>'SO 01 001 Pol'!G61</f>
        <v>0</v>
      </c>
      <c r="J53" s="190" t="str">
        <f>IF(I76=0,"",I53/I76*100)</f>
        <v/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2" t="s">
        <v>26</v>
      </c>
      <c r="G54" s="193"/>
      <c r="H54" s="193"/>
      <c r="I54" s="193">
        <f>'SO 01 001 Pol'!G71</f>
        <v>0</v>
      </c>
      <c r="J54" s="190" t="str">
        <f>IF(I76=0,"",I54/I76*100)</f>
        <v/>
      </c>
    </row>
    <row r="55" spans="1:10" ht="36.75" customHeight="1" x14ac:dyDescent="0.2">
      <c r="A55" s="179"/>
      <c r="B55" s="184" t="s">
        <v>78</v>
      </c>
      <c r="C55" s="185" t="s">
        <v>79</v>
      </c>
      <c r="D55" s="186"/>
      <c r="E55" s="186"/>
      <c r="F55" s="192" t="s">
        <v>26</v>
      </c>
      <c r="G55" s="193"/>
      <c r="H55" s="193"/>
      <c r="I55" s="193">
        <f>'SO 01 001 Pol'!G74</f>
        <v>0</v>
      </c>
      <c r="J55" s="190" t="str">
        <f>IF(I76=0,"",I55/I76*100)</f>
        <v/>
      </c>
    </row>
    <row r="56" spans="1:10" ht="36.75" customHeight="1" x14ac:dyDescent="0.2">
      <c r="A56" s="179"/>
      <c r="B56" s="184" t="s">
        <v>80</v>
      </c>
      <c r="C56" s="185" t="s">
        <v>81</v>
      </c>
      <c r="D56" s="186"/>
      <c r="E56" s="186"/>
      <c r="F56" s="192" t="s">
        <v>26</v>
      </c>
      <c r="G56" s="193"/>
      <c r="H56" s="193"/>
      <c r="I56" s="193">
        <f>'SO 01 001 Pol'!G94</f>
        <v>0</v>
      </c>
      <c r="J56" s="190" t="str">
        <f>IF(I76=0,"",I56/I76*100)</f>
        <v/>
      </c>
    </row>
    <row r="57" spans="1:10" ht="36.75" customHeight="1" x14ac:dyDescent="0.2">
      <c r="A57" s="179"/>
      <c r="B57" s="184" t="s">
        <v>82</v>
      </c>
      <c r="C57" s="185" t="s">
        <v>83</v>
      </c>
      <c r="D57" s="186"/>
      <c r="E57" s="186"/>
      <c r="F57" s="192" t="s">
        <v>26</v>
      </c>
      <c r="G57" s="193"/>
      <c r="H57" s="193"/>
      <c r="I57" s="193">
        <f>'SO 01 001 Pol'!G97</f>
        <v>0</v>
      </c>
      <c r="J57" s="190" t="str">
        <f>IF(I76=0,"",I57/I76*100)</f>
        <v/>
      </c>
    </row>
    <row r="58" spans="1:10" ht="36.75" customHeight="1" x14ac:dyDescent="0.2">
      <c r="A58" s="179"/>
      <c r="B58" s="184" t="s">
        <v>84</v>
      </c>
      <c r="C58" s="185" t="s">
        <v>85</v>
      </c>
      <c r="D58" s="186"/>
      <c r="E58" s="186"/>
      <c r="F58" s="192" t="s">
        <v>27</v>
      </c>
      <c r="G58" s="193"/>
      <c r="H58" s="193"/>
      <c r="I58" s="193">
        <f>'SO 01 001 Pol'!G99</f>
        <v>0</v>
      </c>
      <c r="J58" s="190" t="str">
        <f>IF(I76=0,"",I58/I76*100)</f>
        <v/>
      </c>
    </row>
    <row r="59" spans="1:10" ht="36.75" customHeight="1" x14ac:dyDescent="0.2">
      <c r="A59" s="179"/>
      <c r="B59" s="184" t="s">
        <v>86</v>
      </c>
      <c r="C59" s="185" t="s">
        <v>87</v>
      </c>
      <c r="D59" s="186"/>
      <c r="E59" s="186"/>
      <c r="F59" s="192" t="s">
        <v>27</v>
      </c>
      <c r="G59" s="193"/>
      <c r="H59" s="193"/>
      <c r="I59" s="193">
        <f>'SO 01 001 Pol'!G108</f>
        <v>0</v>
      </c>
      <c r="J59" s="190" t="str">
        <f>IF(I76=0,"",I59/I76*100)</f>
        <v/>
      </c>
    </row>
    <row r="60" spans="1:10" ht="36.75" customHeight="1" x14ac:dyDescent="0.2">
      <c r="A60" s="179"/>
      <c r="B60" s="184" t="s">
        <v>88</v>
      </c>
      <c r="C60" s="185" t="s">
        <v>89</v>
      </c>
      <c r="D60" s="186"/>
      <c r="E60" s="186"/>
      <c r="F60" s="192" t="s">
        <v>27</v>
      </c>
      <c r="G60" s="193"/>
      <c r="H60" s="193"/>
      <c r="I60" s="193">
        <f>'SO 01 001 Pol'!G115</f>
        <v>0</v>
      </c>
      <c r="J60" s="190" t="str">
        <f>IF(I76=0,"",I60/I76*100)</f>
        <v/>
      </c>
    </row>
    <row r="61" spans="1:10" ht="36.75" customHeight="1" x14ac:dyDescent="0.2">
      <c r="A61" s="179"/>
      <c r="B61" s="184" t="s">
        <v>90</v>
      </c>
      <c r="C61" s="185" t="s">
        <v>91</v>
      </c>
      <c r="D61" s="186"/>
      <c r="E61" s="186"/>
      <c r="F61" s="192" t="s">
        <v>27</v>
      </c>
      <c r="G61" s="193"/>
      <c r="H61" s="193"/>
      <c r="I61" s="193">
        <f>'SO 01 001 Pol'!G122</f>
        <v>0</v>
      </c>
      <c r="J61" s="190" t="str">
        <f>IF(I76=0,"",I61/I76*100)</f>
        <v/>
      </c>
    </row>
    <row r="62" spans="1:10" ht="36.75" customHeight="1" x14ac:dyDescent="0.2">
      <c r="A62" s="179"/>
      <c r="B62" s="184" t="s">
        <v>92</v>
      </c>
      <c r="C62" s="185" t="s">
        <v>93</v>
      </c>
      <c r="D62" s="186"/>
      <c r="E62" s="186"/>
      <c r="F62" s="192" t="s">
        <v>27</v>
      </c>
      <c r="G62" s="193"/>
      <c r="H62" s="193"/>
      <c r="I62" s="193">
        <f>'SO 01 001 Pol'!G126</f>
        <v>0</v>
      </c>
      <c r="J62" s="190" t="str">
        <f>IF(I76=0,"",I62/I76*100)</f>
        <v/>
      </c>
    </row>
    <row r="63" spans="1:10" ht="36.75" customHeight="1" x14ac:dyDescent="0.2">
      <c r="A63" s="179"/>
      <c r="B63" s="184" t="s">
        <v>94</v>
      </c>
      <c r="C63" s="185" t="s">
        <v>95</v>
      </c>
      <c r="D63" s="186"/>
      <c r="E63" s="186"/>
      <c r="F63" s="192" t="s">
        <v>27</v>
      </c>
      <c r="G63" s="193"/>
      <c r="H63" s="193"/>
      <c r="I63" s="193">
        <f>'SO 01 001 Pol'!G136</f>
        <v>0</v>
      </c>
      <c r="J63" s="190" t="str">
        <f>IF(I76=0,"",I63/I76*100)</f>
        <v/>
      </c>
    </row>
    <row r="64" spans="1:10" ht="36.75" customHeight="1" x14ac:dyDescent="0.2">
      <c r="A64" s="179"/>
      <c r="B64" s="184" t="s">
        <v>96</v>
      </c>
      <c r="C64" s="185" t="s">
        <v>97</v>
      </c>
      <c r="D64" s="186"/>
      <c r="E64" s="186"/>
      <c r="F64" s="192" t="s">
        <v>27</v>
      </c>
      <c r="G64" s="193"/>
      <c r="H64" s="193"/>
      <c r="I64" s="193">
        <f>'SO 01 001 Pol'!G140</f>
        <v>0</v>
      </c>
      <c r="J64" s="190" t="str">
        <f>IF(I76=0,"",I64/I76*100)</f>
        <v/>
      </c>
    </row>
    <row r="65" spans="1:10" ht="36.75" customHeight="1" x14ac:dyDescent="0.2">
      <c r="A65" s="179"/>
      <c r="B65" s="184" t="s">
        <v>98</v>
      </c>
      <c r="C65" s="185" t="s">
        <v>99</v>
      </c>
      <c r="D65" s="186"/>
      <c r="E65" s="186"/>
      <c r="F65" s="192" t="s">
        <v>27</v>
      </c>
      <c r="G65" s="193"/>
      <c r="H65" s="193"/>
      <c r="I65" s="193">
        <f>'SO 01 001 Pol'!G154</f>
        <v>0</v>
      </c>
      <c r="J65" s="190" t="str">
        <f>IF(I76=0,"",I65/I76*100)</f>
        <v/>
      </c>
    </row>
    <row r="66" spans="1:10" ht="36.75" customHeight="1" x14ac:dyDescent="0.2">
      <c r="A66" s="179"/>
      <c r="B66" s="184" t="s">
        <v>100</v>
      </c>
      <c r="C66" s="185" t="s">
        <v>101</v>
      </c>
      <c r="D66" s="186"/>
      <c r="E66" s="186"/>
      <c r="F66" s="192" t="s">
        <v>27</v>
      </c>
      <c r="G66" s="193"/>
      <c r="H66" s="193"/>
      <c r="I66" s="193">
        <f>'SO 01 001 Pol'!G174</f>
        <v>0</v>
      </c>
      <c r="J66" s="190" t="str">
        <f>IF(I76=0,"",I66/I76*100)</f>
        <v/>
      </c>
    </row>
    <row r="67" spans="1:10" ht="36.75" customHeight="1" x14ac:dyDescent="0.2">
      <c r="A67" s="179"/>
      <c r="B67" s="184" t="s">
        <v>102</v>
      </c>
      <c r="C67" s="185" t="s">
        <v>103</v>
      </c>
      <c r="D67" s="186"/>
      <c r="E67" s="186"/>
      <c r="F67" s="192" t="s">
        <v>27</v>
      </c>
      <c r="G67" s="193"/>
      <c r="H67" s="193"/>
      <c r="I67" s="193">
        <f>'SO 01 001 Pol'!G194</f>
        <v>0</v>
      </c>
      <c r="J67" s="190" t="str">
        <f>IF(I76=0,"",I67/I76*100)</f>
        <v/>
      </c>
    </row>
    <row r="68" spans="1:10" ht="36.75" customHeight="1" x14ac:dyDescent="0.2">
      <c r="A68" s="179"/>
      <c r="B68" s="184" t="s">
        <v>104</v>
      </c>
      <c r="C68" s="185" t="s">
        <v>105</v>
      </c>
      <c r="D68" s="186"/>
      <c r="E68" s="186"/>
      <c r="F68" s="192" t="s">
        <v>27</v>
      </c>
      <c r="G68" s="193"/>
      <c r="H68" s="193"/>
      <c r="I68" s="193">
        <f>'SO 01 001 Pol'!G208</f>
        <v>0</v>
      </c>
      <c r="J68" s="190" t="str">
        <f>IF(I76=0,"",I68/I76*100)</f>
        <v/>
      </c>
    </row>
    <row r="69" spans="1:10" ht="36.75" customHeight="1" x14ac:dyDescent="0.2">
      <c r="A69" s="179"/>
      <c r="B69" s="184" t="s">
        <v>106</v>
      </c>
      <c r="C69" s="185" t="s">
        <v>107</v>
      </c>
      <c r="D69" s="186"/>
      <c r="E69" s="186"/>
      <c r="F69" s="192" t="s">
        <v>27</v>
      </c>
      <c r="G69" s="193"/>
      <c r="H69" s="193"/>
      <c r="I69" s="193">
        <f>'SO 01 001 Pol'!G259</f>
        <v>0</v>
      </c>
      <c r="J69" s="190" t="str">
        <f>IF(I76=0,"",I69/I76*100)</f>
        <v/>
      </c>
    </row>
    <row r="70" spans="1:10" ht="36.75" customHeight="1" x14ac:dyDescent="0.2">
      <c r="A70" s="179"/>
      <c r="B70" s="184" t="s">
        <v>108</v>
      </c>
      <c r="C70" s="185" t="s">
        <v>109</v>
      </c>
      <c r="D70" s="186"/>
      <c r="E70" s="186"/>
      <c r="F70" s="192" t="s">
        <v>27</v>
      </c>
      <c r="G70" s="193"/>
      <c r="H70" s="193"/>
      <c r="I70" s="193">
        <f>'SO 01 001 Pol'!G286</f>
        <v>0</v>
      </c>
      <c r="J70" s="190" t="str">
        <f>IF(I76=0,"",I70/I76*100)</f>
        <v/>
      </c>
    </row>
    <row r="71" spans="1:10" ht="36.75" customHeight="1" x14ac:dyDescent="0.2">
      <c r="A71" s="179"/>
      <c r="B71" s="184" t="s">
        <v>110</v>
      </c>
      <c r="C71" s="185" t="s">
        <v>111</v>
      </c>
      <c r="D71" s="186"/>
      <c r="E71" s="186"/>
      <c r="F71" s="192" t="s">
        <v>27</v>
      </c>
      <c r="G71" s="193"/>
      <c r="H71" s="193"/>
      <c r="I71" s="193">
        <f>'SO 01 001 Pol'!G296</f>
        <v>0</v>
      </c>
      <c r="J71" s="190" t="str">
        <f>IF(I76=0,"",I71/I76*100)</f>
        <v/>
      </c>
    </row>
    <row r="72" spans="1:10" ht="36.75" customHeight="1" x14ac:dyDescent="0.2">
      <c r="A72" s="179"/>
      <c r="B72" s="184" t="s">
        <v>112</v>
      </c>
      <c r="C72" s="185" t="s">
        <v>113</v>
      </c>
      <c r="D72" s="186"/>
      <c r="E72" s="186"/>
      <c r="F72" s="192" t="s">
        <v>28</v>
      </c>
      <c r="G72" s="193"/>
      <c r="H72" s="193"/>
      <c r="I72" s="193">
        <f>'SO 01 001 Pol'!G318</f>
        <v>0</v>
      </c>
      <c r="J72" s="190" t="str">
        <f>IF(I76=0,"",I72/I76*100)</f>
        <v/>
      </c>
    </row>
    <row r="73" spans="1:10" ht="36.75" customHeight="1" x14ac:dyDescent="0.2">
      <c r="A73" s="179"/>
      <c r="B73" s="184" t="s">
        <v>114</v>
      </c>
      <c r="C73" s="185" t="s">
        <v>115</v>
      </c>
      <c r="D73" s="186"/>
      <c r="E73" s="186"/>
      <c r="F73" s="192" t="s">
        <v>28</v>
      </c>
      <c r="G73" s="193"/>
      <c r="H73" s="193"/>
      <c r="I73" s="193">
        <f>'SO 01 001 Pol'!G320</f>
        <v>0</v>
      </c>
      <c r="J73" s="190" t="str">
        <f>IF(I76=0,"",I73/I76*100)</f>
        <v/>
      </c>
    </row>
    <row r="74" spans="1:10" ht="36.75" customHeight="1" x14ac:dyDescent="0.2">
      <c r="A74" s="179"/>
      <c r="B74" s="184" t="s">
        <v>116</v>
      </c>
      <c r="C74" s="185" t="s">
        <v>29</v>
      </c>
      <c r="D74" s="186"/>
      <c r="E74" s="186"/>
      <c r="F74" s="192" t="s">
        <v>116</v>
      </c>
      <c r="G74" s="193"/>
      <c r="H74" s="193"/>
      <c r="I74" s="193">
        <f>'SO 01 001 Pol'!G326</f>
        <v>0</v>
      </c>
      <c r="J74" s="190" t="str">
        <f>IF(I76=0,"",I74/I76*100)</f>
        <v/>
      </c>
    </row>
    <row r="75" spans="1:10" ht="36.75" customHeight="1" x14ac:dyDescent="0.2">
      <c r="A75" s="179"/>
      <c r="B75" s="184" t="s">
        <v>117</v>
      </c>
      <c r="C75" s="185" t="s">
        <v>30</v>
      </c>
      <c r="D75" s="186"/>
      <c r="E75" s="186"/>
      <c r="F75" s="192" t="s">
        <v>117</v>
      </c>
      <c r="G75" s="193"/>
      <c r="H75" s="193"/>
      <c r="I75" s="193">
        <f>'SO 01 001 Pol'!G330</f>
        <v>0</v>
      </c>
      <c r="J75" s="190" t="str">
        <f>IF(I76=0,"",I75/I76*100)</f>
        <v/>
      </c>
    </row>
    <row r="76" spans="1:10" ht="25.5" customHeight="1" x14ac:dyDescent="0.2">
      <c r="A76" s="180"/>
      <c r="B76" s="187" t="s">
        <v>1</v>
      </c>
      <c r="C76" s="188"/>
      <c r="D76" s="189"/>
      <c r="E76" s="189"/>
      <c r="F76" s="194"/>
      <c r="G76" s="195"/>
      <c r="H76" s="195"/>
      <c r="I76" s="195">
        <f>SUM(I49:I75)</f>
        <v>0</v>
      </c>
      <c r="J76" s="191">
        <f>SUM(J49:J75)</f>
        <v>0</v>
      </c>
    </row>
    <row r="77" spans="1:10" x14ac:dyDescent="0.2">
      <c r="F77" s="135"/>
      <c r="G77" s="135"/>
      <c r="H77" s="135"/>
      <c r="I77" s="135"/>
      <c r="J77" s="136"/>
    </row>
    <row r="78" spans="1:10" x14ac:dyDescent="0.2">
      <c r="F78" s="135"/>
      <c r="G78" s="135"/>
      <c r="H78" s="135"/>
      <c r="I78" s="135"/>
      <c r="J78" s="136"/>
    </row>
    <row r="79" spans="1:10" x14ac:dyDescent="0.2">
      <c r="F79" s="135"/>
      <c r="G79" s="135"/>
      <c r="H79" s="135"/>
      <c r="I79" s="135"/>
      <c r="J79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2D0AF-2199-445B-8109-C5E2B40B5298}">
  <sheetPr>
    <outlinePr summaryBelow="0"/>
  </sheetPr>
  <dimension ref="A1:BH5000"/>
  <sheetViews>
    <sheetView workbookViewId="0">
      <pane ySplit="7" topLeftCell="A304" activePane="bottomLeft" state="frozen"/>
      <selection pane="bottomLeft" activeCell="F319" sqref="F319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118</v>
      </c>
    </row>
    <row r="2" spans="1:60" ht="24.95" customHeight="1" x14ac:dyDescent="0.2">
      <c r="A2" s="198" t="s">
        <v>8</v>
      </c>
      <c r="B2" s="48" t="s">
        <v>49</v>
      </c>
      <c r="C2" s="201" t="s">
        <v>50</v>
      </c>
      <c r="D2" s="199"/>
      <c r="E2" s="199"/>
      <c r="F2" s="199"/>
      <c r="G2" s="200"/>
      <c r="AG2" t="s">
        <v>119</v>
      </c>
    </row>
    <row r="3" spans="1:60" ht="24.95" customHeight="1" x14ac:dyDescent="0.2">
      <c r="A3" s="198" t="s">
        <v>9</v>
      </c>
      <c r="B3" s="48" t="s">
        <v>45</v>
      </c>
      <c r="C3" s="201" t="s">
        <v>46</v>
      </c>
      <c r="D3" s="199"/>
      <c r="E3" s="199"/>
      <c r="F3" s="199"/>
      <c r="G3" s="200"/>
      <c r="AC3" s="177" t="s">
        <v>119</v>
      </c>
      <c r="AG3" t="s">
        <v>120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121</v>
      </c>
    </row>
    <row r="5" spans="1:60" x14ac:dyDescent="0.2">
      <c r="D5" s="10"/>
    </row>
    <row r="6" spans="1:60" ht="38.25" x14ac:dyDescent="0.2">
      <c r="A6" s="208" t="s">
        <v>122</v>
      </c>
      <c r="B6" s="210" t="s">
        <v>123</v>
      </c>
      <c r="C6" s="210" t="s">
        <v>124</v>
      </c>
      <c r="D6" s="209" t="s">
        <v>125</v>
      </c>
      <c r="E6" s="208" t="s">
        <v>126</v>
      </c>
      <c r="F6" s="207" t="s">
        <v>127</v>
      </c>
      <c r="G6" s="208" t="s">
        <v>31</v>
      </c>
      <c r="H6" s="211" t="s">
        <v>32</v>
      </c>
      <c r="I6" s="211" t="s">
        <v>128</v>
      </c>
      <c r="J6" s="211" t="s">
        <v>33</v>
      </c>
      <c r="K6" s="211" t="s">
        <v>129</v>
      </c>
      <c r="L6" s="211" t="s">
        <v>130</v>
      </c>
      <c r="M6" s="211" t="s">
        <v>131</v>
      </c>
      <c r="N6" s="211" t="s">
        <v>132</v>
      </c>
      <c r="O6" s="211" t="s">
        <v>133</v>
      </c>
      <c r="P6" s="211" t="s">
        <v>134</v>
      </c>
      <c r="Q6" s="211" t="s">
        <v>135</v>
      </c>
      <c r="R6" s="211" t="s">
        <v>136</v>
      </c>
      <c r="S6" s="211" t="s">
        <v>137</v>
      </c>
      <c r="T6" s="211" t="s">
        <v>138</v>
      </c>
      <c r="U6" s="211" t="s">
        <v>139</v>
      </c>
      <c r="V6" s="211" t="s">
        <v>140</v>
      </c>
      <c r="W6" s="211" t="s">
        <v>141</v>
      </c>
      <c r="X6" s="211" t="s">
        <v>142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9" t="s">
        <v>143</v>
      </c>
      <c r="B8" s="240" t="s">
        <v>66</v>
      </c>
      <c r="C8" s="259" t="s">
        <v>67</v>
      </c>
      <c r="D8" s="241"/>
      <c r="E8" s="242"/>
      <c r="F8" s="243"/>
      <c r="G8" s="244">
        <f>SUMIF(AG9:AG24,"&lt;&gt;NOR",G9:G24)</f>
        <v>0</v>
      </c>
      <c r="H8" s="238"/>
      <c r="I8" s="238">
        <f>SUM(I9:I24)</f>
        <v>0</v>
      </c>
      <c r="J8" s="238"/>
      <c r="K8" s="238">
        <f>SUM(K9:K24)</f>
        <v>0</v>
      </c>
      <c r="L8" s="238"/>
      <c r="M8" s="238">
        <f>SUM(M9:M24)</f>
        <v>0</v>
      </c>
      <c r="N8" s="238"/>
      <c r="O8" s="238">
        <f>SUM(O9:O24)</f>
        <v>2.4799999999999995</v>
      </c>
      <c r="P8" s="238"/>
      <c r="Q8" s="238">
        <f>SUM(Q9:Q24)</f>
        <v>0</v>
      </c>
      <c r="R8" s="238"/>
      <c r="S8" s="238"/>
      <c r="T8" s="238"/>
      <c r="U8" s="238"/>
      <c r="V8" s="238">
        <f>SUM(V9:V24)</f>
        <v>36.069999999999993</v>
      </c>
      <c r="W8" s="238"/>
      <c r="X8" s="238"/>
      <c r="AG8" t="s">
        <v>144</v>
      </c>
    </row>
    <row r="9" spans="1:60" outlineLevel="1" x14ac:dyDescent="0.2">
      <c r="A9" s="245">
        <v>1</v>
      </c>
      <c r="B9" s="246" t="s">
        <v>145</v>
      </c>
      <c r="C9" s="260" t="s">
        <v>146</v>
      </c>
      <c r="D9" s="247" t="s">
        <v>147</v>
      </c>
      <c r="E9" s="248">
        <v>40.802500000000002</v>
      </c>
      <c r="F9" s="249"/>
      <c r="G9" s="250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2">
        <v>5.654E-2</v>
      </c>
      <c r="O9" s="232">
        <f>ROUND(E9*N9,2)</f>
        <v>2.31</v>
      </c>
      <c r="P9" s="232">
        <v>0</v>
      </c>
      <c r="Q9" s="232">
        <f>ROUND(E9*P9,2)</f>
        <v>0</v>
      </c>
      <c r="R9" s="232"/>
      <c r="S9" s="232" t="s">
        <v>148</v>
      </c>
      <c r="T9" s="232" t="s">
        <v>148</v>
      </c>
      <c r="U9" s="232">
        <v>0.56562000000000001</v>
      </c>
      <c r="V9" s="232">
        <f>ROUND(E9*U9,2)</f>
        <v>23.08</v>
      </c>
      <c r="W9" s="232"/>
      <c r="X9" s="232" t="s">
        <v>149</v>
      </c>
      <c r="Y9" s="212"/>
      <c r="Z9" s="212"/>
      <c r="AA9" s="212"/>
      <c r="AB9" s="212"/>
      <c r="AC9" s="212"/>
      <c r="AD9" s="212"/>
      <c r="AE9" s="212"/>
      <c r="AF9" s="212"/>
      <c r="AG9" s="212" t="s">
        <v>150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9"/>
      <c r="B10" s="230"/>
      <c r="C10" s="261" t="s">
        <v>151</v>
      </c>
      <c r="D10" s="234"/>
      <c r="E10" s="235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12"/>
      <c r="Z10" s="212"/>
      <c r="AA10" s="212"/>
      <c r="AB10" s="212"/>
      <c r="AC10" s="212"/>
      <c r="AD10" s="212"/>
      <c r="AE10" s="212"/>
      <c r="AF10" s="212"/>
      <c r="AG10" s="212" t="s">
        <v>152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9"/>
      <c r="B11" s="230"/>
      <c r="C11" s="261" t="s">
        <v>153</v>
      </c>
      <c r="D11" s="234"/>
      <c r="E11" s="235">
        <v>25.5075</v>
      </c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12"/>
      <c r="Z11" s="212"/>
      <c r="AA11" s="212"/>
      <c r="AB11" s="212"/>
      <c r="AC11" s="212"/>
      <c r="AD11" s="212"/>
      <c r="AE11" s="212"/>
      <c r="AF11" s="212"/>
      <c r="AG11" s="212" t="s">
        <v>152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29"/>
      <c r="B12" s="230"/>
      <c r="C12" s="261" t="s">
        <v>154</v>
      </c>
      <c r="D12" s="234"/>
      <c r="E12" s="235">
        <v>-1.4</v>
      </c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12"/>
      <c r="Z12" s="212"/>
      <c r="AA12" s="212"/>
      <c r="AB12" s="212"/>
      <c r="AC12" s="212"/>
      <c r="AD12" s="212"/>
      <c r="AE12" s="212"/>
      <c r="AF12" s="212"/>
      <c r="AG12" s="212" t="s">
        <v>152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9"/>
      <c r="B13" s="230"/>
      <c r="C13" s="261" t="s">
        <v>155</v>
      </c>
      <c r="D13" s="234"/>
      <c r="E13" s="235">
        <v>9.0487500000000001</v>
      </c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12"/>
      <c r="Z13" s="212"/>
      <c r="AA13" s="212"/>
      <c r="AB13" s="212"/>
      <c r="AC13" s="212"/>
      <c r="AD13" s="212"/>
      <c r="AE13" s="212"/>
      <c r="AF13" s="212"/>
      <c r="AG13" s="212" t="s">
        <v>152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9"/>
      <c r="B14" s="230"/>
      <c r="C14" s="261" t="s">
        <v>156</v>
      </c>
      <c r="D14" s="234"/>
      <c r="E14" s="235">
        <v>4.4887499999999996</v>
      </c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12"/>
      <c r="Z14" s="212"/>
      <c r="AA14" s="212"/>
      <c r="AB14" s="212"/>
      <c r="AC14" s="212"/>
      <c r="AD14" s="212"/>
      <c r="AE14" s="212"/>
      <c r="AF14" s="212"/>
      <c r="AG14" s="212" t="s">
        <v>152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29"/>
      <c r="B15" s="230"/>
      <c r="C15" s="261" t="s">
        <v>157</v>
      </c>
      <c r="D15" s="234"/>
      <c r="E15" s="235">
        <v>5.5575000000000001</v>
      </c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12"/>
      <c r="Z15" s="212"/>
      <c r="AA15" s="212"/>
      <c r="AB15" s="212"/>
      <c r="AC15" s="212"/>
      <c r="AD15" s="212"/>
      <c r="AE15" s="212"/>
      <c r="AF15" s="212"/>
      <c r="AG15" s="212" t="s">
        <v>152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9"/>
      <c r="B16" s="230"/>
      <c r="C16" s="261" t="s">
        <v>158</v>
      </c>
      <c r="D16" s="234"/>
      <c r="E16" s="235">
        <v>-2.4</v>
      </c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12"/>
      <c r="Z16" s="212"/>
      <c r="AA16" s="212"/>
      <c r="AB16" s="212"/>
      <c r="AC16" s="212"/>
      <c r="AD16" s="212"/>
      <c r="AE16" s="212"/>
      <c r="AF16" s="212"/>
      <c r="AG16" s="212" t="s">
        <v>152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45">
        <v>2</v>
      </c>
      <c r="B17" s="246" t="s">
        <v>159</v>
      </c>
      <c r="C17" s="260" t="s">
        <v>160</v>
      </c>
      <c r="D17" s="247" t="s">
        <v>147</v>
      </c>
      <c r="E17" s="248">
        <v>2.25</v>
      </c>
      <c r="F17" s="249"/>
      <c r="G17" s="250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2">
        <v>0</v>
      </c>
      <c r="O17" s="232">
        <f>ROUND(E17*N17,2)</f>
        <v>0</v>
      </c>
      <c r="P17" s="232">
        <v>0</v>
      </c>
      <c r="Q17" s="232">
        <f>ROUND(E17*P17,2)</f>
        <v>0</v>
      </c>
      <c r="R17" s="232"/>
      <c r="S17" s="232" t="s">
        <v>148</v>
      </c>
      <c r="T17" s="232" t="s">
        <v>148</v>
      </c>
      <c r="U17" s="232">
        <v>0.70399999999999996</v>
      </c>
      <c r="V17" s="232">
        <f>ROUND(E17*U17,2)</f>
        <v>1.58</v>
      </c>
      <c r="W17" s="232"/>
      <c r="X17" s="232" t="s">
        <v>161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162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9"/>
      <c r="B18" s="230"/>
      <c r="C18" s="261" t="s">
        <v>163</v>
      </c>
      <c r="D18" s="234"/>
      <c r="E18" s="235">
        <v>2.25</v>
      </c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12"/>
      <c r="Z18" s="212"/>
      <c r="AA18" s="212"/>
      <c r="AB18" s="212"/>
      <c r="AC18" s="212"/>
      <c r="AD18" s="212"/>
      <c r="AE18" s="212"/>
      <c r="AF18" s="212"/>
      <c r="AG18" s="212" t="s">
        <v>152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5">
        <v>3</v>
      </c>
      <c r="B19" s="246" t="s">
        <v>164</v>
      </c>
      <c r="C19" s="260" t="s">
        <v>165</v>
      </c>
      <c r="D19" s="247" t="s">
        <v>166</v>
      </c>
      <c r="E19" s="248">
        <v>15.65</v>
      </c>
      <c r="F19" s="249"/>
      <c r="G19" s="250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2"/>
      <c r="S19" s="232" t="s">
        <v>148</v>
      </c>
      <c r="T19" s="232" t="s">
        <v>148</v>
      </c>
      <c r="U19" s="232">
        <v>0.18</v>
      </c>
      <c r="V19" s="232">
        <f>ROUND(E19*U19,2)</f>
        <v>2.82</v>
      </c>
      <c r="W19" s="232"/>
      <c r="X19" s="232" t="s">
        <v>161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162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9"/>
      <c r="B20" s="230"/>
      <c r="C20" s="261" t="s">
        <v>167</v>
      </c>
      <c r="D20" s="234"/>
      <c r="E20" s="235">
        <v>15.65</v>
      </c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12"/>
      <c r="Z20" s="212"/>
      <c r="AA20" s="212"/>
      <c r="AB20" s="212"/>
      <c r="AC20" s="212"/>
      <c r="AD20" s="212"/>
      <c r="AE20" s="212"/>
      <c r="AF20" s="212"/>
      <c r="AG20" s="212" t="s">
        <v>152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5">
        <v>4</v>
      </c>
      <c r="B21" s="246" t="s">
        <v>168</v>
      </c>
      <c r="C21" s="260" t="s">
        <v>169</v>
      </c>
      <c r="D21" s="247" t="s">
        <v>166</v>
      </c>
      <c r="E21" s="248">
        <v>11.4</v>
      </c>
      <c r="F21" s="249"/>
      <c r="G21" s="250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2">
        <v>1.0200000000000001E-3</v>
      </c>
      <c r="O21" s="232">
        <f>ROUND(E21*N21,2)</f>
        <v>0.01</v>
      </c>
      <c r="P21" s="232">
        <v>0</v>
      </c>
      <c r="Q21" s="232">
        <f>ROUND(E21*P21,2)</f>
        <v>0</v>
      </c>
      <c r="R21" s="232"/>
      <c r="S21" s="232" t="s">
        <v>148</v>
      </c>
      <c r="T21" s="232" t="s">
        <v>148</v>
      </c>
      <c r="U21" s="232">
        <v>0.223</v>
      </c>
      <c r="V21" s="232">
        <f>ROUND(E21*U21,2)</f>
        <v>2.54</v>
      </c>
      <c r="W21" s="232"/>
      <c r="X21" s="232" t="s">
        <v>161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170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29"/>
      <c r="B22" s="230"/>
      <c r="C22" s="261" t="s">
        <v>171</v>
      </c>
      <c r="D22" s="234"/>
      <c r="E22" s="235">
        <v>11.4</v>
      </c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12"/>
      <c r="Z22" s="212"/>
      <c r="AA22" s="212"/>
      <c r="AB22" s="212"/>
      <c r="AC22" s="212"/>
      <c r="AD22" s="212"/>
      <c r="AE22" s="212"/>
      <c r="AF22" s="212"/>
      <c r="AG22" s="212" t="s">
        <v>152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51">
        <v>5</v>
      </c>
      <c r="B23" s="252" t="s">
        <v>172</v>
      </c>
      <c r="C23" s="262" t="s">
        <v>173</v>
      </c>
      <c r="D23" s="253" t="s">
        <v>174</v>
      </c>
      <c r="E23" s="254">
        <v>3</v>
      </c>
      <c r="F23" s="255"/>
      <c r="G23" s="256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2">
        <v>4.3200000000000002E-2</v>
      </c>
      <c r="O23" s="232">
        <f>ROUND(E23*N23,2)</f>
        <v>0.13</v>
      </c>
      <c r="P23" s="232">
        <v>0</v>
      </c>
      <c r="Q23" s="232">
        <f>ROUND(E23*P23,2)</f>
        <v>0</v>
      </c>
      <c r="R23" s="232"/>
      <c r="S23" s="232" t="s">
        <v>148</v>
      </c>
      <c r="T23" s="232" t="s">
        <v>175</v>
      </c>
      <c r="U23" s="232">
        <v>2.016</v>
      </c>
      <c r="V23" s="232">
        <f>ROUND(E23*U23,2)</f>
        <v>6.05</v>
      </c>
      <c r="W23" s="232"/>
      <c r="X23" s="232" t="s">
        <v>161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170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51">
        <v>6</v>
      </c>
      <c r="B24" s="252" t="s">
        <v>176</v>
      </c>
      <c r="C24" s="262" t="s">
        <v>177</v>
      </c>
      <c r="D24" s="253" t="s">
        <v>174</v>
      </c>
      <c r="E24" s="254">
        <v>3</v>
      </c>
      <c r="F24" s="255"/>
      <c r="G24" s="256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2">
        <v>1.06E-2</v>
      </c>
      <c r="O24" s="232">
        <f>ROUND(E24*N24,2)</f>
        <v>0.03</v>
      </c>
      <c r="P24" s="232">
        <v>0</v>
      </c>
      <c r="Q24" s="232">
        <f>ROUND(E24*P24,2)</f>
        <v>0</v>
      </c>
      <c r="R24" s="232"/>
      <c r="S24" s="232" t="s">
        <v>178</v>
      </c>
      <c r="T24" s="232" t="s">
        <v>175</v>
      </c>
      <c r="U24" s="232">
        <v>0</v>
      </c>
      <c r="V24" s="232">
        <f>ROUND(E24*U24,2)</f>
        <v>0</v>
      </c>
      <c r="W24" s="232"/>
      <c r="X24" s="232" t="s">
        <v>179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180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39" t="s">
        <v>143</v>
      </c>
      <c r="B25" s="240" t="s">
        <v>68</v>
      </c>
      <c r="C25" s="259" t="s">
        <v>69</v>
      </c>
      <c r="D25" s="241"/>
      <c r="E25" s="242"/>
      <c r="F25" s="243"/>
      <c r="G25" s="244">
        <f>SUMIF(AG26:AG30,"&lt;&gt;NOR",G26:G30)</f>
        <v>0</v>
      </c>
      <c r="H25" s="238"/>
      <c r="I25" s="238">
        <f>SUM(I26:I30)</f>
        <v>0</v>
      </c>
      <c r="J25" s="238"/>
      <c r="K25" s="238">
        <f>SUM(K26:K30)</f>
        <v>0</v>
      </c>
      <c r="L25" s="238"/>
      <c r="M25" s="238">
        <f>SUM(M26:M30)</f>
        <v>0</v>
      </c>
      <c r="N25" s="238"/>
      <c r="O25" s="238">
        <f>SUM(O26:O30)</f>
        <v>0.84</v>
      </c>
      <c r="P25" s="238"/>
      <c r="Q25" s="238">
        <f>SUM(Q26:Q30)</f>
        <v>0</v>
      </c>
      <c r="R25" s="238"/>
      <c r="S25" s="238"/>
      <c r="T25" s="238"/>
      <c r="U25" s="238"/>
      <c r="V25" s="238">
        <f>SUM(V26:V30)</f>
        <v>7.34</v>
      </c>
      <c r="W25" s="238"/>
      <c r="X25" s="238"/>
      <c r="AG25" t="s">
        <v>144</v>
      </c>
    </row>
    <row r="26" spans="1:60" ht="22.5" outlineLevel="1" x14ac:dyDescent="0.2">
      <c r="A26" s="251">
        <v>7</v>
      </c>
      <c r="B26" s="252" t="s">
        <v>181</v>
      </c>
      <c r="C26" s="262" t="s">
        <v>182</v>
      </c>
      <c r="D26" s="253" t="s">
        <v>174</v>
      </c>
      <c r="E26" s="254">
        <v>8</v>
      </c>
      <c r="F26" s="255"/>
      <c r="G26" s="256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2">
        <v>8.3999999999999995E-3</v>
      </c>
      <c r="O26" s="232">
        <f>ROUND(E26*N26,2)</f>
        <v>7.0000000000000007E-2</v>
      </c>
      <c r="P26" s="232">
        <v>0</v>
      </c>
      <c r="Q26" s="232">
        <f>ROUND(E26*P26,2)</f>
        <v>0</v>
      </c>
      <c r="R26" s="232"/>
      <c r="S26" s="232" t="s">
        <v>148</v>
      </c>
      <c r="T26" s="232" t="s">
        <v>148</v>
      </c>
      <c r="U26" s="232">
        <v>0.14899999999999999</v>
      </c>
      <c r="V26" s="232">
        <f>ROUND(E26*U26,2)</f>
        <v>1.19</v>
      </c>
      <c r="W26" s="232"/>
      <c r="X26" s="232" t="s">
        <v>161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170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45">
        <v>8</v>
      </c>
      <c r="B27" s="246" t="s">
        <v>183</v>
      </c>
      <c r="C27" s="260" t="s">
        <v>184</v>
      </c>
      <c r="D27" s="247" t="s">
        <v>185</v>
      </c>
      <c r="E27" s="248">
        <v>0.21279999999999999</v>
      </c>
      <c r="F27" s="249"/>
      <c r="G27" s="250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2">
        <v>1.0970899999999999</v>
      </c>
      <c r="O27" s="232">
        <f>ROUND(E27*N27,2)</f>
        <v>0.23</v>
      </c>
      <c r="P27" s="232">
        <v>0</v>
      </c>
      <c r="Q27" s="232">
        <f>ROUND(E27*P27,2)</f>
        <v>0</v>
      </c>
      <c r="R27" s="232"/>
      <c r="S27" s="232" t="s">
        <v>148</v>
      </c>
      <c r="T27" s="232" t="s">
        <v>148</v>
      </c>
      <c r="U27" s="232">
        <v>16.582999999999998</v>
      </c>
      <c r="V27" s="232">
        <f>ROUND(E27*U27,2)</f>
        <v>3.53</v>
      </c>
      <c r="W27" s="232"/>
      <c r="X27" s="232" t="s">
        <v>161</v>
      </c>
      <c r="Y27" s="212"/>
      <c r="Z27" s="212"/>
      <c r="AA27" s="212"/>
      <c r="AB27" s="212"/>
      <c r="AC27" s="212"/>
      <c r="AD27" s="212"/>
      <c r="AE27" s="212"/>
      <c r="AF27" s="212"/>
      <c r="AG27" s="212" t="s">
        <v>170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29"/>
      <c r="B28" s="230"/>
      <c r="C28" s="261" t="s">
        <v>186</v>
      </c>
      <c r="D28" s="234"/>
      <c r="E28" s="235">
        <v>0.21279999999999999</v>
      </c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12"/>
      <c r="Z28" s="212"/>
      <c r="AA28" s="212"/>
      <c r="AB28" s="212"/>
      <c r="AC28" s="212"/>
      <c r="AD28" s="212"/>
      <c r="AE28" s="212"/>
      <c r="AF28" s="212"/>
      <c r="AG28" s="212" t="s">
        <v>152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51">
        <v>9</v>
      </c>
      <c r="B29" s="252" t="s">
        <v>187</v>
      </c>
      <c r="C29" s="262" t="s">
        <v>188</v>
      </c>
      <c r="D29" s="253" t="s">
        <v>174</v>
      </c>
      <c r="E29" s="254">
        <v>6</v>
      </c>
      <c r="F29" s="255"/>
      <c r="G29" s="256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2">
        <v>7.0669999999999997E-2</v>
      </c>
      <c r="O29" s="232">
        <f>ROUND(E29*N29,2)</f>
        <v>0.42</v>
      </c>
      <c r="P29" s="232">
        <v>0</v>
      </c>
      <c r="Q29" s="232">
        <f>ROUND(E29*P29,2)</f>
        <v>0</v>
      </c>
      <c r="R29" s="232"/>
      <c r="S29" s="232" t="s">
        <v>148</v>
      </c>
      <c r="T29" s="232" t="s">
        <v>148</v>
      </c>
      <c r="U29" s="232">
        <v>0.34</v>
      </c>
      <c r="V29" s="232">
        <f>ROUND(E29*U29,2)</f>
        <v>2.04</v>
      </c>
      <c r="W29" s="232"/>
      <c r="X29" s="232" t="s">
        <v>161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170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51">
        <v>10</v>
      </c>
      <c r="B30" s="252" t="s">
        <v>189</v>
      </c>
      <c r="C30" s="262" t="s">
        <v>190</v>
      </c>
      <c r="D30" s="253" t="s">
        <v>174</v>
      </c>
      <c r="E30" s="254">
        <v>2</v>
      </c>
      <c r="F30" s="255"/>
      <c r="G30" s="256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2">
        <v>6.2010000000000003E-2</v>
      </c>
      <c r="O30" s="232">
        <f>ROUND(E30*N30,2)</f>
        <v>0.12</v>
      </c>
      <c r="P30" s="232">
        <v>0</v>
      </c>
      <c r="Q30" s="232">
        <f>ROUND(E30*P30,2)</f>
        <v>0</v>
      </c>
      <c r="R30" s="232"/>
      <c r="S30" s="232" t="s">
        <v>148</v>
      </c>
      <c r="T30" s="232" t="s">
        <v>148</v>
      </c>
      <c r="U30" s="232">
        <v>0.28999999999999998</v>
      </c>
      <c r="V30" s="232">
        <f>ROUND(E30*U30,2)</f>
        <v>0.57999999999999996</v>
      </c>
      <c r="W30" s="232"/>
      <c r="X30" s="232" t="s">
        <v>161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170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39" t="s">
        <v>143</v>
      </c>
      <c r="B31" s="240" t="s">
        <v>70</v>
      </c>
      <c r="C31" s="259" t="s">
        <v>71</v>
      </c>
      <c r="D31" s="241"/>
      <c r="E31" s="242"/>
      <c r="F31" s="243"/>
      <c r="G31" s="244">
        <f>SUMIF(AG32:AG56,"&lt;&gt;NOR",G32:G56)</f>
        <v>0</v>
      </c>
      <c r="H31" s="238"/>
      <c r="I31" s="238">
        <f>SUM(I32:I56)</f>
        <v>0</v>
      </c>
      <c r="J31" s="238"/>
      <c r="K31" s="238">
        <f>SUM(K32:K56)</f>
        <v>0</v>
      </c>
      <c r="L31" s="238"/>
      <c r="M31" s="238">
        <f>SUM(M32:M56)</f>
        <v>0</v>
      </c>
      <c r="N31" s="238"/>
      <c r="O31" s="238">
        <f>SUM(O32:O56)</f>
        <v>3.8600000000000003</v>
      </c>
      <c r="P31" s="238"/>
      <c r="Q31" s="238">
        <f>SUM(Q32:Q56)</f>
        <v>0</v>
      </c>
      <c r="R31" s="238"/>
      <c r="S31" s="238"/>
      <c r="T31" s="238"/>
      <c r="U31" s="238"/>
      <c r="V31" s="238">
        <f>SUM(V32:V56)</f>
        <v>67.500000000000014</v>
      </c>
      <c r="W31" s="238"/>
      <c r="X31" s="238"/>
      <c r="AG31" t="s">
        <v>144</v>
      </c>
    </row>
    <row r="32" spans="1:60" outlineLevel="1" x14ac:dyDescent="0.2">
      <c r="A32" s="245">
        <v>11</v>
      </c>
      <c r="B32" s="246" t="s">
        <v>191</v>
      </c>
      <c r="C32" s="260" t="s">
        <v>192</v>
      </c>
      <c r="D32" s="247" t="s">
        <v>147</v>
      </c>
      <c r="E32" s="248">
        <v>79.656000000000006</v>
      </c>
      <c r="F32" s="249"/>
      <c r="G32" s="250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2">
        <v>3.2799999999999999E-3</v>
      </c>
      <c r="O32" s="232">
        <f>ROUND(E32*N32,2)</f>
        <v>0.26</v>
      </c>
      <c r="P32" s="232">
        <v>0</v>
      </c>
      <c r="Q32" s="232">
        <f>ROUND(E32*P32,2)</f>
        <v>0</v>
      </c>
      <c r="R32" s="232"/>
      <c r="S32" s="232" t="s">
        <v>148</v>
      </c>
      <c r="T32" s="232" t="s">
        <v>148</v>
      </c>
      <c r="U32" s="232">
        <v>0.10872</v>
      </c>
      <c r="V32" s="232">
        <f>ROUND(E32*U32,2)</f>
        <v>8.66</v>
      </c>
      <c r="W32" s="232"/>
      <c r="X32" s="232" t="s">
        <v>161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170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9"/>
      <c r="B33" s="230"/>
      <c r="C33" s="261" t="s">
        <v>193</v>
      </c>
      <c r="D33" s="234"/>
      <c r="E33" s="235">
        <v>39.893000000000001</v>
      </c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12"/>
      <c r="Z33" s="212"/>
      <c r="AA33" s="212"/>
      <c r="AB33" s="212"/>
      <c r="AC33" s="212"/>
      <c r="AD33" s="212"/>
      <c r="AE33" s="212"/>
      <c r="AF33" s="212"/>
      <c r="AG33" s="212" t="s">
        <v>152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9"/>
      <c r="B34" s="230"/>
      <c r="C34" s="261" t="s">
        <v>194</v>
      </c>
      <c r="D34" s="234"/>
      <c r="E34" s="235">
        <v>51.372999999999998</v>
      </c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12"/>
      <c r="Z34" s="212"/>
      <c r="AA34" s="212"/>
      <c r="AB34" s="212"/>
      <c r="AC34" s="212"/>
      <c r="AD34" s="212"/>
      <c r="AE34" s="212"/>
      <c r="AF34" s="212"/>
      <c r="AG34" s="212" t="s">
        <v>152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29"/>
      <c r="B35" s="230"/>
      <c r="C35" s="261" t="s">
        <v>195</v>
      </c>
      <c r="D35" s="234"/>
      <c r="E35" s="235">
        <v>-7.02</v>
      </c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12"/>
      <c r="Z35" s="212"/>
      <c r="AA35" s="212"/>
      <c r="AB35" s="212"/>
      <c r="AC35" s="212"/>
      <c r="AD35" s="212"/>
      <c r="AE35" s="212"/>
      <c r="AF35" s="212"/>
      <c r="AG35" s="212" t="s">
        <v>152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9"/>
      <c r="B36" s="230"/>
      <c r="C36" s="261" t="s">
        <v>196</v>
      </c>
      <c r="D36" s="234"/>
      <c r="E36" s="235">
        <v>-1.89</v>
      </c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12"/>
      <c r="Z36" s="212"/>
      <c r="AA36" s="212"/>
      <c r="AB36" s="212"/>
      <c r="AC36" s="212"/>
      <c r="AD36" s="212"/>
      <c r="AE36" s="212"/>
      <c r="AF36" s="212"/>
      <c r="AG36" s="212" t="s">
        <v>152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9"/>
      <c r="B37" s="230"/>
      <c r="C37" s="261" t="s">
        <v>197</v>
      </c>
      <c r="D37" s="234"/>
      <c r="E37" s="235">
        <v>-2.7</v>
      </c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12"/>
      <c r="Z37" s="212"/>
      <c r="AA37" s="212"/>
      <c r="AB37" s="212"/>
      <c r="AC37" s="212"/>
      <c r="AD37" s="212"/>
      <c r="AE37" s="212"/>
      <c r="AF37" s="212"/>
      <c r="AG37" s="212" t="s">
        <v>152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5">
        <v>12</v>
      </c>
      <c r="B38" s="246" t="s">
        <v>198</v>
      </c>
      <c r="C38" s="260" t="s">
        <v>199</v>
      </c>
      <c r="D38" s="247" t="s">
        <v>147</v>
      </c>
      <c r="E38" s="248">
        <v>88.46875</v>
      </c>
      <c r="F38" s="249"/>
      <c r="G38" s="250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2">
        <v>3.2000000000000003E-4</v>
      </c>
      <c r="O38" s="232">
        <f>ROUND(E38*N38,2)</f>
        <v>0.03</v>
      </c>
      <c r="P38" s="232">
        <v>0</v>
      </c>
      <c r="Q38" s="232">
        <f>ROUND(E38*P38,2)</f>
        <v>0</v>
      </c>
      <c r="R38" s="232"/>
      <c r="S38" s="232" t="s">
        <v>148</v>
      </c>
      <c r="T38" s="232" t="s">
        <v>200</v>
      </c>
      <c r="U38" s="232">
        <v>0.02</v>
      </c>
      <c r="V38" s="232">
        <f>ROUND(E38*U38,2)</f>
        <v>1.77</v>
      </c>
      <c r="W38" s="232"/>
      <c r="X38" s="232" t="s">
        <v>161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170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33.75" outlineLevel="1" x14ac:dyDescent="0.2">
      <c r="A39" s="229"/>
      <c r="B39" s="230"/>
      <c r="C39" s="261" t="s">
        <v>201</v>
      </c>
      <c r="D39" s="234"/>
      <c r="E39" s="235">
        <v>92.268749999999997</v>
      </c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12"/>
      <c r="Z39" s="212"/>
      <c r="AA39" s="212"/>
      <c r="AB39" s="212"/>
      <c r="AC39" s="212"/>
      <c r="AD39" s="212"/>
      <c r="AE39" s="212"/>
      <c r="AF39" s="212"/>
      <c r="AG39" s="212" t="s">
        <v>152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9"/>
      <c r="B40" s="230"/>
      <c r="C40" s="261" t="s">
        <v>154</v>
      </c>
      <c r="D40" s="234"/>
      <c r="E40" s="235">
        <v>-1.4</v>
      </c>
      <c r="F40" s="232"/>
      <c r="G40" s="232"/>
      <c r="H40" s="232"/>
      <c r="I40" s="232"/>
      <c r="J40" s="232"/>
      <c r="K40" s="232"/>
      <c r="L40" s="232"/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12"/>
      <c r="Z40" s="212"/>
      <c r="AA40" s="212"/>
      <c r="AB40" s="212"/>
      <c r="AC40" s="212"/>
      <c r="AD40" s="212"/>
      <c r="AE40" s="212"/>
      <c r="AF40" s="212"/>
      <c r="AG40" s="212" t="s">
        <v>152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29"/>
      <c r="B41" s="230"/>
      <c r="C41" s="261" t="s">
        <v>202</v>
      </c>
      <c r="D41" s="234"/>
      <c r="E41" s="235">
        <v>-2.4</v>
      </c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12"/>
      <c r="Z41" s="212"/>
      <c r="AA41" s="212"/>
      <c r="AB41" s="212"/>
      <c r="AC41" s="212"/>
      <c r="AD41" s="212"/>
      <c r="AE41" s="212"/>
      <c r="AF41" s="212"/>
      <c r="AG41" s="212" t="s">
        <v>152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5">
        <v>13</v>
      </c>
      <c r="B42" s="246" t="s">
        <v>203</v>
      </c>
      <c r="C42" s="260" t="s">
        <v>204</v>
      </c>
      <c r="D42" s="247" t="s">
        <v>147</v>
      </c>
      <c r="E42" s="248">
        <v>25.5075</v>
      </c>
      <c r="F42" s="249"/>
      <c r="G42" s="250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2">
        <v>3.4000000000000002E-4</v>
      </c>
      <c r="O42" s="232">
        <f>ROUND(E42*N42,2)</f>
        <v>0.01</v>
      </c>
      <c r="P42" s="232">
        <v>0</v>
      </c>
      <c r="Q42" s="232">
        <f>ROUND(E42*P42,2)</f>
        <v>0</v>
      </c>
      <c r="R42" s="232"/>
      <c r="S42" s="232" t="s">
        <v>148</v>
      </c>
      <c r="T42" s="232" t="s">
        <v>200</v>
      </c>
      <c r="U42" s="232">
        <v>0.24</v>
      </c>
      <c r="V42" s="232">
        <f>ROUND(E42*U42,2)</f>
        <v>6.12</v>
      </c>
      <c r="W42" s="232"/>
      <c r="X42" s="232" t="s">
        <v>161</v>
      </c>
      <c r="Y42" s="212"/>
      <c r="Z42" s="212"/>
      <c r="AA42" s="212"/>
      <c r="AB42" s="212"/>
      <c r="AC42" s="212"/>
      <c r="AD42" s="212"/>
      <c r="AE42" s="212"/>
      <c r="AF42" s="212"/>
      <c r="AG42" s="212" t="s">
        <v>170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9"/>
      <c r="B43" s="230"/>
      <c r="C43" s="261" t="s">
        <v>205</v>
      </c>
      <c r="D43" s="234"/>
      <c r="E43" s="235">
        <v>25.5075</v>
      </c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12"/>
      <c r="Z43" s="212"/>
      <c r="AA43" s="212"/>
      <c r="AB43" s="212"/>
      <c r="AC43" s="212"/>
      <c r="AD43" s="212"/>
      <c r="AE43" s="212"/>
      <c r="AF43" s="212"/>
      <c r="AG43" s="212" t="s">
        <v>152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45">
        <v>14</v>
      </c>
      <c r="B44" s="246" t="s">
        <v>206</v>
      </c>
      <c r="C44" s="260" t="s">
        <v>207</v>
      </c>
      <c r="D44" s="247" t="s">
        <v>147</v>
      </c>
      <c r="E44" s="248">
        <v>67.572500000000005</v>
      </c>
      <c r="F44" s="249"/>
      <c r="G44" s="250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2">
        <v>5.015E-2</v>
      </c>
      <c r="O44" s="232">
        <f>ROUND(E44*N44,2)</f>
        <v>3.39</v>
      </c>
      <c r="P44" s="232">
        <v>0</v>
      </c>
      <c r="Q44" s="232">
        <f>ROUND(E44*P44,2)</f>
        <v>0</v>
      </c>
      <c r="R44" s="232"/>
      <c r="S44" s="232" t="s">
        <v>148</v>
      </c>
      <c r="T44" s="232" t="s">
        <v>200</v>
      </c>
      <c r="U44" s="232">
        <v>0.71799999999999997</v>
      </c>
      <c r="V44" s="232">
        <f>ROUND(E44*U44,2)</f>
        <v>48.52</v>
      </c>
      <c r="W44" s="232"/>
      <c r="X44" s="232" t="s">
        <v>161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170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29"/>
      <c r="B45" s="230"/>
      <c r="C45" s="261" t="s">
        <v>153</v>
      </c>
      <c r="D45" s="234"/>
      <c r="E45" s="235">
        <v>25.5075</v>
      </c>
      <c r="F45" s="232"/>
      <c r="G45" s="232"/>
      <c r="H45" s="232"/>
      <c r="I45" s="232"/>
      <c r="J45" s="232"/>
      <c r="K45" s="232"/>
      <c r="L45" s="232"/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12"/>
      <c r="Z45" s="212"/>
      <c r="AA45" s="212"/>
      <c r="AB45" s="212"/>
      <c r="AC45" s="212"/>
      <c r="AD45" s="212"/>
      <c r="AE45" s="212"/>
      <c r="AF45" s="212"/>
      <c r="AG45" s="212" t="s">
        <v>152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9"/>
      <c r="B46" s="230"/>
      <c r="C46" s="261" t="s">
        <v>154</v>
      </c>
      <c r="D46" s="234"/>
      <c r="E46" s="235">
        <v>-1.4</v>
      </c>
      <c r="F46" s="232"/>
      <c r="G46" s="232"/>
      <c r="H46" s="232"/>
      <c r="I46" s="232"/>
      <c r="J46" s="232"/>
      <c r="K46" s="232"/>
      <c r="L46" s="232"/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12"/>
      <c r="Z46" s="212"/>
      <c r="AA46" s="212"/>
      <c r="AB46" s="212"/>
      <c r="AC46" s="212"/>
      <c r="AD46" s="212"/>
      <c r="AE46" s="212"/>
      <c r="AF46" s="212"/>
      <c r="AG46" s="212" t="s">
        <v>152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29"/>
      <c r="B47" s="230"/>
      <c r="C47" s="261" t="s">
        <v>208</v>
      </c>
      <c r="D47" s="234"/>
      <c r="E47" s="235">
        <v>19.664999999999999</v>
      </c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12"/>
      <c r="Z47" s="212"/>
      <c r="AA47" s="212"/>
      <c r="AB47" s="212"/>
      <c r="AC47" s="212"/>
      <c r="AD47" s="212"/>
      <c r="AE47" s="212"/>
      <c r="AF47" s="212"/>
      <c r="AG47" s="212" t="s">
        <v>152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9"/>
      <c r="B48" s="230"/>
      <c r="C48" s="261" t="s">
        <v>209</v>
      </c>
      <c r="D48" s="234"/>
      <c r="E48" s="235">
        <v>8.5500000000000007</v>
      </c>
      <c r="F48" s="232"/>
      <c r="G48" s="232"/>
      <c r="H48" s="232"/>
      <c r="I48" s="232"/>
      <c r="J48" s="232"/>
      <c r="K48" s="232"/>
      <c r="L48" s="232"/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12"/>
      <c r="Z48" s="212"/>
      <c r="AA48" s="212"/>
      <c r="AB48" s="212"/>
      <c r="AC48" s="212"/>
      <c r="AD48" s="212"/>
      <c r="AE48" s="212"/>
      <c r="AF48" s="212"/>
      <c r="AG48" s="212" t="s">
        <v>152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9"/>
      <c r="B49" s="230"/>
      <c r="C49" s="261" t="s">
        <v>210</v>
      </c>
      <c r="D49" s="234"/>
      <c r="E49" s="235">
        <v>7.44</v>
      </c>
      <c r="F49" s="232"/>
      <c r="G49" s="232"/>
      <c r="H49" s="232"/>
      <c r="I49" s="232"/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12"/>
      <c r="Z49" s="212"/>
      <c r="AA49" s="212"/>
      <c r="AB49" s="212"/>
      <c r="AC49" s="212"/>
      <c r="AD49" s="212"/>
      <c r="AE49" s="212"/>
      <c r="AF49" s="212"/>
      <c r="AG49" s="212" t="s">
        <v>152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29"/>
      <c r="B50" s="230"/>
      <c r="C50" s="261" t="s">
        <v>211</v>
      </c>
      <c r="D50" s="234"/>
      <c r="E50" s="235">
        <v>9.36</v>
      </c>
      <c r="F50" s="232"/>
      <c r="G50" s="232"/>
      <c r="H50" s="232"/>
      <c r="I50" s="232"/>
      <c r="J50" s="232"/>
      <c r="K50" s="232"/>
      <c r="L50" s="232"/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12"/>
      <c r="Z50" s="212"/>
      <c r="AA50" s="212"/>
      <c r="AB50" s="212"/>
      <c r="AC50" s="212"/>
      <c r="AD50" s="212"/>
      <c r="AE50" s="212"/>
      <c r="AF50" s="212"/>
      <c r="AG50" s="212" t="s">
        <v>152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29"/>
      <c r="B51" s="230"/>
      <c r="C51" s="261" t="s">
        <v>212</v>
      </c>
      <c r="D51" s="234"/>
      <c r="E51" s="235">
        <v>-1.2</v>
      </c>
      <c r="F51" s="232"/>
      <c r="G51" s="232"/>
      <c r="H51" s="232"/>
      <c r="I51" s="232"/>
      <c r="J51" s="232"/>
      <c r="K51" s="232"/>
      <c r="L51" s="232"/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12"/>
      <c r="Z51" s="212"/>
      <c r="AA51" s="212"/>
      <c r="AB51" s="212"/>
      <c r="AC51" s="212"/>
      <c r="AD51" s="212"/>
      <c r="AE51" s="212"/>
      <c r="AF51" s="212"/>
      <c r="AG51" s="212" t="s">
        <v>152</v>
      </c>
      <c r="AH51" s="212">
        <v>0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9"/>
      <c r="B52" s="230"/>
      <c r="C52" s="261" t="s">
        <v>213</v>
      </c>
      <c r="D52" s="234"/>
      <c r="E52" s="235">
        <v>-0.35</v>
      </c>
      <c r="F52" s="232"/>
      <c r="G52" s="232"/>
      <c r="H52" s="232"/>
      <c r="I52" s="232"/>
      <c r="J52" s="232"/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12"/>
      <c r="Z52" s="212"/>
      <c r="AA52" s="212"/>
      <c r="AB52" s="212"/>
      <c r="AC52" s="212"/>
      <c r="AD52" s="212"/>
      <c r="AE52" s="212"/>
      <c r="AF52" s="212"/>
      <c r="AG52" s="212" t="s">
        <v>152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45">
        <v>15</v>
      </c>
      <c r="B53" s="246" t="s">
        <v>214</v>
      </c>
      <c r="C53" s="260" t="s">
        <v>215</v>
      </c>
      <c r="D53" s="247" t="s">
        <v>147</v>
      </c>
      <c r="E53" s="248">
        <v>1.15625</v>
      </c>
      <c r="F53" s="249"/>
      <c r="G53" s="250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2">
        <v>0.15039</v>
      </c>
      <c r="O53" s="232">
        <f>ROUND(E53*N53,2)</f>
        <v>0.17</v>
      </c>
      <c r="P53" s="232">
        <v>0</v>
      </c>
      <c r="Q53" s="232">
        <f>ROUND(E53*P53,2)</f>
        <v>0</v>
      </c>
      <c r="R53" s="232"/>
      <c r="S53" s="232" t="s">
        <v>148</v>
      </c>
      <c r="T53" s="232" t="s">
        <v>216</v>
      </c>
      <c r="U53" s="232">
        <v>2.0999599999999998</v>
      </c>
      <c r="V53" s="232">
        <f>ROUND(E53*U53,2)</f>
        <v>2.4300000000000002</v>
      </c>
      <c r="W53" s="232"/>
      <c r="X53" s="232" t="s">
        <v>149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150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9"/>
      <c r="B54" s="230"/>
      <c r="C54" s="261" t="s">
        <v>217</v>
      </c>
      <c r="D54" s="234"/>
      <c r="E54" s="235">
        <v>0.88500000000000001</v>
      </c>
      <c r="F54" s="232"/>
      <c r="G54" s="232"/>
      <c r="H54" s="232"/>
      <c r="I54" s="232"/>
      <c r="J54" s="232"/>
      <c r="K54" s="232"/>
      <c r="L54" s="232"/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12"/>
      <c r="Z54" s="212"/>
      <c r="AA54" s="212"/>
      <c r="AB54" s="212"/>
      <c r="AC54" s="212"/>
      <c r="AD54" s="212"/>
      <c r="AE54" s="212"/>
      <c r="AF54" s="212"/>
      <c r="AG54" s="212" t="s">
        <v>152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29"/>
      <c r="B55" s="230"/>
      <c r="C55" s="261" t="s">
        <v>218</v>
      </c>
      <c r="D55" s="234"/>
      <c r="E55" s="235">
        <v>0.22125</v>
      </c>
      <c r="F55" s="232"/>
      <c r="G55" s="232"/>
      <c r="H55" s="232"/>
      <c r="I55" s="232"/>
      <c r="J55" s="232"/>
      <c r="K55" s="232"/>
      <c r="L55" s="232"/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12"/>
      <c r="Z55" s="212"/>
      <c r="AA55" s="212"/>
      <c r="AB55" s="212"/>
      <c r="AC55" s="212"/>
      <c r="AD55" s="212"/>
      <c r="AE55" s="212"/>
      <c r="AF55" s="212"/>
      <c r="AG55" s="212" t="s">
        <v>152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29"/>
      <c r="B56" s="230"/>
      <c r="C56" s="261" t="s">
        <v>219</v>
      </c>
      <c r="D56" s="234"/>
      <c r="E56" s="235">
        <v>0.05</v>
      </c>
      <c r="F56" s="232"/>
      <c r="G56" s="232"/>
      <c r="H56" s="232"/>
      <c r="I56" s="232"/>
      <c r="J56" s="232"/>
      <c r="K56" s="232"/>
      <c r="L56" s="232"/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12"/>
      <c r="Z56" s="212"/>
      <c r="AA56" s="212"/>
      <c r="AB56" s="212"/>
      <c r="AC56" s="212"/>
      <c r="AD56" s="212"/>
      <c r="AE56" s="212"/>
      <c r="AF56" s="212"/>
      <c r="AG56" s="212" t="s">
        <v>152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x14ac:dyDescent="0.2">
      <c r="A57" s="239" t="s">
        <v>143</v>
      </c>
      <c r="B57" s="240" t="s">
        <v>72</v>
      </c>
      <c r="C57" s="259" t="s">
        <v>73</v>
      </c>
      <c r="D57" s="241"/>
      <c r="E57" s="242"/>
      <c r="F57" s="243"/>
      <c r="G57" s="244">
        <f>SUMIF(AG58:AG60,"&lt;&gt;NOR",G58:G60)</f>
        <v>0</v>
      </c>
      <c r="H57" s="238"/>
      <c r="I57" s="238">
        <f>SUM(I58:I60)</f>
        <v>0</v>
      </c>
      <c r="J57" s="238"/>
      <c r="K57" s="238">
        <f>SUM(K58:K60)</f>
        <v>0</v>
      </c>
      <c r="L57" s="238"/>
      <c r="M57" s="238">
        <f>SUM(M58:M60)</f>
        <v>0</v>
      </c>
      <c r="N57" s="238"/>
      <c r="O57" s="238">
        <f>SUM(O58:O60)</f>
        <v>0.27</v>
      </c>
      <c r="P57" s="238"/>
      <c r="Q57" s="238">
        <f>SUM(Q58:Q60)</f>
        <v>0</v>
      </c>
      <c r="R57" s="238"/>
      <c r="S57" s="238"/>
      <c r="T57" s="238"/>
      <c r="U57" s="238"/>
      <c r="V57" s="238">
        <f>SUM(V58:V60)</f>
        <v>24.78</v>
      </c>
      <c r="W57" s="238"/>
      <c r="X57" s="238"/>
      <c r="AG57" t="s">
        <v>144</v>
      </c>
    </row>
    <row r="58" spans="1:60" ht="22.5" outlineLevel="1" x14ac:dyDescent="0.2">
      <c r="A58" s="245">
        <v>16</v>
      </c>
      <c r="B58" s="246" t="s">
        <v>220</v>
      </c>
      <c r="C58" s="260" t="s">
        <v>221</v>
      </c>
      <c r="D58" s="247" t="s">
        <v>147</v>
      </c>
      <c r="E58" s="248">
        <v>28.91525</v>
      </c>
      <c r="F58" s="249"/>
      <c r="G58" s="250">
        <f>ROUND(E58*F58,2)</f>
        <v>0</v>
      </c>
      <c r="H58" s="233"/>
      <c r="I58" s="232">
        <f>ROUND(E58*H58,2)</f>
        <v>0</v>
      </c>
      <c r="J58" s="233"/>
      <c r="K58" s="232">
        <f>ROUND(E58*J58,2)</f>
        <v>0</v>
      </c>
      <c r="L58" s="232">
        <v>21</v>
      </c>
      <c r="M58" s="232">
        <f>G58*(1+L58/100)</f>
        <v>0</v>
      </c>
      <c r="N58" s="232">
        <v>9.4299999999999991E-3</v>
      </c>
      <c r="O58" s="232">
        <f>ROUND(E58*N58,2)</f>
        <v>0.27</v>
      </c>
      <c r="P58" s="232">
        <v>0</v>
      </c>
      <c r="Q58" s="232">
        <f>ROUND(E58*P58,2)</f>
        <v>0</v>
      </c>
      <c r="R58" s="232"/>
      <c r="S58" s="232" t="s">
        <v>148</v>
      </c>
      <c r="T58" s="232" t="s">
        <v>175</v>
      </c>
      <c r="U58" s="232">
        <v>0.85699999999999998</v>
      </c>
      <c r="V58" s="232">
        <f>ROUND(E58*U58,2)</f>
        <v>24.78</v>
      </c>
      <c r="W58" s="232"/>
      <c r="X58" s="232" t="s">
        <v>161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170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29"/>
      <c r="B59" s="230"/>
      <c r="C59" s="261" t="s">
        <v>222</v>
      </c>
      <c r="D59" s="234"/>
      <c r="E59" s="235">
        <v>19.803000000000001</v>
      </c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12"/>
      <c r="Z59" s="212"/>
      <c r="AA59" s="212"/>
      <c r="AB59" s="212"/>
      <c r="AC59" s="212"/>
      <c r="AD59" s="212"/>
      <c r="AE59" s="212"/>
      <c r="AF59" s="212"/>
      <c r="AG59" s="212" t="s">
        <v>152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29"/>
      <c r="B60" s="230"/>
      <c r="C60" s="261" t="s">
        <v>223</v>
      </c>
      <c r="D60" s="234"/>
      <c r="E60" s="235">
        <v>9.1122499999999995</v>
      </c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12"/>
      <c r="Z60" s="212"/>
      <c r="AA60" s="212"/>
      <c r="AB60" s="212"/>
      <c r="AC60" s="212"/>
      <c r="AD60" s="212"/>
      <c r="AE60" s="212"/>
      <c r="AF60" s="212"/>
      <c r="AG60" s="212" t="s">
        <v>152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x14ac:dyDescent="0.2">
      <c r="A61" s="239" t="s">
        <v>143</v>
      </c>
      <c r="B61" s="240" t="s">
        <v>74</v>
      </c>
      <c r="C61" s="259" t="s">
        <v>75</v>
      </c>
      <c r="D61" s="241"/>
      <c r="E61" s="242"/>
      <c r="F61" s="243"/>
      <c r="G61" s="244">
        <f>SUMIF(AG62:AG70,"&lt;&gt;NOR",G62:G70)</f>
        <v>0</v>
      </c>
      <c r="H61" s="238"/>
      <c r="I61" s="238">
        <f>SUM(I62:I70)</f>
        <v>0</v>
      </c>
      <c r="J61" s="238"/>
      <c r="K61" s="238">
        <f>SUM(K62:K70)</f>
        <v>0</v>
      </c>
      <c r="L61" s="238"/>
      <c r="M61" s="238">
        <f>SUM(M62:M70)</f>
        <v>0</v>
      </c>
      <c r="N61" s="238"/>
      <c r="O61" s="238">
        <f>SUM(O62:O70)</f>
        <v>0.61</v>
      </c>
      <c r="P61" s="238"/>
      <c r="Q61" s="238">
        <f>SUM(Q62:Q70)</f>
        <v>0</v>
      </c>
      <c r="R61" s="238"/>
      <c r="S61" s="238"/>
      <c r="T61" s="238"/>
      <c r="U61" s="238"/>
      <c r="V61" s="238">
        <f>SUM(V62:V70)</f>
        <v>30.07</v>
      </c>
      <c r="W61" s="238"/>
      <c r="X61" s="238"/>
      <c r="AG61" t="s">
        <v>144</v>
      </c>
    </row>
    <row r="62" spans="1:60" outlineLevel="1" x14ac:dyDescent="0.2">
      <c r="A62" s="245">
        <v>17</v>
      </c>
      <c r="B62" s="246" t="s">
        <v>224</v>
      </c>
      <c r="C62" s="260" t="s">
        <v>225</v>
      </c>
      <c r="D62" s="247" t="s">
        <v>147</v>
      </c>
      <c r="E62" s="248">
        <v>59.8</v>
      </c>
      <c r="F62" s="249"/>
      <c r="G62" s="250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2">
        <v>3.0000000000000001E-5</v>
      </c>
      <c r="O62" s="232">
        <f>ROUND(E62*N62,2)</f>
        <v>0</v>
      </c>
      <c r="P62" s="232">
        <v>0</v>
      </c>
      <c r="Q62" s="232">
        <f>ROUND(E62*P62,2)</f>
        <v>0</v>
      </c>
      <c r="R62" s="232"/>
      <c r="S62" s="232" t="s">
        <v>178</v>
      </c>
      <c r="T62" s="232" t="s">
        <v>226</v>
      </c>
      <c r="U62" s="232">
        <v>9.5000000000000001E-2</v>
      </c>
      <c r="V62" s="232">
        <f>ROUND(E62*U62,2)</f>
        <v>5.68</v>
      </c>
      <c r="W62" s="232"/>
      <c r="X62" s="232" t="s">
        <v>161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170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9"/>
      <c r="B63" s="230"/>
      <c r="C63" s="261" t="s">
        <v>227</v>
      </c>
      <c r="D63" s="234"/>
      <c r="E63" s="235">
        <v>33.54</v>
      </c>
      <c r="F63" s="232"/>
      <c r="G63" s="232"/>
      <c r="H63" s="232"/>
      <c r="I63" s="232"/>
      <c r="J63" s="232"/>
      <c r="K63" s="232"/>
      <c r="L63" s="232"/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12"/>
      <c r="Z63" s="212"/>
      <c r="AA63" s="212"/>
      <c r="AB63" s="212"/>
      <c r="AC63" s="212"/>
      <c r="AD63" s="212"/>
      <c r="AE63" s="212"/>
      <c r="AF63" s="212"/>
      <c r="AG63" s="212" t="s">
        <v>152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9"/>
      <c r="B64" s="230"/>
      <c r="C64" s="261" t="s">
        <v>228</v>
      </c>
      <c r="D64" s="234"/>
      <c r="E64" s="235">
        <v>20.7</v>
      </c>
      <c r="F64" s="232"/>
      <c r="G64" s="232"/>
      <c r="H64" s="232"/>
      <c r="I64" s="232"/>
      <c r="J64" s="232"/>
      <c r="K64" s="232"/>
      <c r="L64" s="232"/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12"/>
      <c r="Z64" s="212"/>
      <c r="AA64" s="212"/>
      <c r="AB64" s="212"/>
      <c r="AC64" s="212"/>
      <c r="AD64" s="212"/>
      <c r="AE64" s="212"/>
      <c r="AF64" s="212"/>
      <c r="AG64" s="212" t="s">
        <v>152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29"/>
      <c r="B65" s="230"/>
      <c r="C65" s="261" t="s">
        <v>229</v>
      </c>
      <c r="D65" s="234"/>
      <c r="E65" s="235">
        <v>2.86</v>
      </c>
      <c r="F65" s="232"/>
      <c r="G65" s="232"/>
      <c r="H65" s="232"/>
      <c r="I65" s="232"/>
      <c r="J65" s="232"/>
      <c r="K65" s="232"/>
      <c r="L65" s="232"/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12"/>
      <c r="Z65" s="212"/>
      <c r="AA65" s="212"/>
      <c r="AB65" s="212"/>
      <c r="AC65" s="212"/>
      <c r="AD65" s="212"/>
      <c r="AE65" s="212"/>
      <c r="AF65" s="212"/>
      <c r="AG65" s="212" t="s">
        <v>152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9"/>
      <c r="B66" s="230"/>
      <c r="C66" s="261" t="s">
        <v>230</v>
      </c>
      <c r="D66" s="234"/>
      <c r="E66" s="235">
        <v>1.35</v>
      </c>
      <c r="F66" s="232"/>
      <c r="G66" s="232"/>
      <c r="H66" s="232"/>
      <c r="I66" s="232"/>
      <c r="J66" s="232"/>
      <c r="K66" s="232"/>
      <c r="L66" s="232"/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12"/>
      <c r="Z66" s="212"/>
      <c r="AA66" s="212"/>
      <c r="AB66" s="212"/>
      <c r="AC66" s="212"/>
      <c r="AD66" s="212"/>
      <c r="AE66" s="212"/>
      <c r="AF66" s="212"/>
      <c r="AG66" s="212" t="s">
        <v>152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29"/>
      <c r="B67" s="230"/>
      <c r="C67" s="261" t="s">
        <v>231</v>
      </c>
      <c r="D67" s="234"/>
      <c r="E67" s="235">
        <v>1.35</v>
      </c>
      <c r="F67" s="232"/>
      <c r="G67" s="232"/>
      <c r="H67" s="232"/>
      <c r="I67" s="232"/>
      <c r="J67" s="232"/>
      <c r="K67" s="232"/>
      <c r="L67" s="232"/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12"/>
      <c r="Z67" s="212"/>
      <c r="AA67" s="212"/>
      <c r="AB67" s="212"/>
      <c r="AC67" s="212"/>
      <c r="AD67" s="212"/>
      <c r="AE67" s="212"/>
      <c r="AF67" s="212"/>
      <c r="AG67" s="212" t="s">
        <v>152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51">
        <v>18</v>
      </c>
      <c r="B68" s="252" t="s">
        <v>232</v>
      </c>
      <c r="C68" s="262" t="s">
        <v>233</v>
      </c>
      <c r="D68" s="253" t="s">
        <v>147</v>
      </c>
      <c r="E68" s="254">
        <v>59.8</v>
      </c>
      <c r="F68" s="255"/>
      <c r="G68" s="256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2">
        <v>0</v>
      </c>
      <c r="O68" s="232">
        <f>ROUND(E68*N68,2)</f>
        <v>0</v>
      </c>
      <c r="P68" s="232">
        <v>0</v>
      </c>
      <c r="Q68" s="232">
        <f>ROUND(E68*P68,2)</f>
        <v>0</v>
      </c>
      <c r="R68" s="232"/>
      <c r="S68" s="232" t="s">
        <v>148</v>
      </c>
      <c r="T68" s="232" t="s">
        <v>226</v>
      </c>
      <c r="U68" s="232">
        <v>0.09</v>
      </c>
      <c r="V68" s="232">
        <f>ROUND(E68*U68,2)</f>
        <v>5.38</v>
      </c>
      <c r="W68" s="232"/>
      <c r="X68" s="232" t="s">
        <v>161</v>
      </c>
      <c r="Y68" s="212"/>
      <c r="Z68" s="212"/>
      <c r="AA68" s="212"/>
      <c r="AB68" s="212"/>
      <c r="AC68" s="212"/>
      <c r="AD68" s="212"/>
      <c r="AE68" s="212"/>
      <c r="AF68" s="212"/>
      <c r="AG68" s="212" t="s">
        <v>170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2.5" outlineLevel="1" x14ac:dyDescent="0.2">
      <c r="A69" s="251">
        <v>19</v>
      </c>
      <c r="B69" s="252" t="s">
        <v>234</v>
      </c>
      <c r="C69" s="262" t="s">
        <v>235</v>
      </c>
      <c r="D69" s="253" t="s">
        <v>147</v>
      </c>
      <c r="E69" s="254">
        <v>59.8</v>
      </c>
      <c r="F69" s="255"/>
      <c r="G69" s="256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2">
        <v>1.0200000000000001E-2</v>
      </c>
      <c r="O69" s="232">
        <f>ROUND(E69*N69,2)</f>
        <v>0.61</v>
      </c>
      <c r="P69" s="232">
        <v>0</v>
      </c>
      <c r="Q69" s="232">
        <f>ROUND(E69*P69,2)</f>
        <v>0</v>
      </c>
      <c r="R69" s="232"/>
      <c r="S69" s="232" t="s">
        <v>178</v>
      </c>
      <c r="T69" s="232" t="s">
        <v>226</v>
      </c>
      <c r="U69" s="232">
        <v>0.26790999999999998</v>
      </c>
      <c r="V69" s="232">
        <f>ROUND(E69*U69,2)</f>
        <v>16.02</v>
      </c>
      <c r="W69" s="232"/>
      <c r="X69" s="232" t="s">
        <v>149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150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1">
        <v>20</v>
      </c>
      <c r="B70" s="252" t="s">
        <v>236</v>
      </c>
      <c r="C70" s="262" t="s">
        <v>237</v>
      </c>
      <c r="D70" s="253" t="s">
        <v>147</v>
      </c>
      <c r="E70" s="254">
        <v>59.8</v>
      </c>
      <c r="F70" s="255"/>
      <c r="G70" s="256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2"/>
      <c r="S70" s="232" t="s">
        <v>148</v>
      </c>
      <c r="T70" s="232" t="s">
        <v>148</v>
      </c>
      <c r="U70" s="232">
        <v>0.05</v>
      </c>
      <c r="V70" s="232">
        <f>ROUND(E70*U70,2)</f>
        <v>2.99</v>
      </c>
      <c r="W70" s="232"/>
      <c r="X70" s="232" t="s">
        <v>161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170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x14ac:dyDescent="0.2">
      <c r="A71" s="239" t="s">
        <v>143</v>
      </c>
      <c r="B71" s="240" t="s">
        <v>76</v>
      </c>
      <c r="C71" s="259" t="s">
        <v>77</v>
      </c>
      <c r="D71" s="241"/>
      <c r="E71" s="242"/>
      <c r="F71" s="243"/>
      <c r="G71" s="244">
        <f>SUMIF(AG72:AG73,"&lt;&gt;NOR",G72:G73)</f>
        <v>0</v>
      </c>
      <c r="H71" s="238"/>
      <c r="I71" s="238">
        <f>SUM(I72:I73)</f>
        <v>0</v>
      </c>
      <c r="J71" s="238"/>
      <c r="K71" s="238">
        <f>SUM(K72:K73)</f>
        <v>0</v>
      </c>
      <c r="L71" s="238"/>
      <c r="M71" s="238">
        <f>SUM(M72:M73)</f>
        <v>0</v>
      </c>
      <c r="N71" s="238"/>
      <c r="O71" s="238">
        <f>SUM(O72:O73)</f>
        <v>7.0000000000000007E-2</v>
      </c>
      <c r="P71" s="238"/>
      <c r="Q71" s="238">
        <f>SUM(Q72:Q73)</f>
        <v>0</v>
      </c>
      <c r="R71" s="238"/>
      <c r="S71" s="238"/>
      <c r="T71" s="238"/>
      <c r="U71" s="238"/>
      <c r="V71" s="238">
        <f>SUM(V72:V73)</f>
        <v>10.58</v>
      </c>
      <c r="W71" s="238"/>
      <c r="X71" s="238"/>
      <c r="AG71" t="s">
        <v>144</v>
      </c>
    </row>
    <row r="72" spans="1:60" outlineLevel="1" x14ac:dyDescent="0.2">
      <c r="A72" s="245">
        <v>21</v>
      </c>
      <c r="B72" s="246" t="s">
        <v>238</v>
      </c>
      <c r="C72" s="260" t="s">
        <v>239</v>
      </c>
      <c r="D72" s="247" t="s">
        <v>147</v>
      </c>
      <c r="E72" s="248">
        <v>59.8</v>
      </c>
      <c r="F72" s="249"/>
      <c r="G72" s="250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21</v>
      </c>
      <c r="M72" s="232">
        <f>G72*(1+L72/100)</f>
        <v>0</v>
      </c>
      <c r="N72" s="232">
        <v>1.2099999999999999E-3</v>
      </c>
      <c r="O72" s="232">
        <f>ROUND(E72*N72,2)</f>
        <v>7.0000000000000007E-2</v>
      </c>
      <c r="P72" s="232">
        <v>0</v>
      </c>
      <c r="Q72" s="232">
        <f>ROUND(E72*P72,2)</f>
        <v>0</v>
      </c>
      <c r="R72" s="232"/>
      <c r="S72" s="232" t="s">
        <v>148</v>
      </c>
      <c r="T72" s="232" t="s">
        <v>148</v>
      </c>
      <c r="U72" s="232">
        <v>0.17699999999999999</v>
      </c>
      <c r="V72" s="232">
        <f>ROUND(E72*U72,2)</f>
        <v>10.58</v>
      </c>
      <c r="W72" s="232"/>
      <c r="X72" s="232" t="s">
        <v>161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170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9"/>
      <c r="B73" s="230"/>
      <c r="C73" s="261" t="s">
        <v>240</v>
      </c>
      <c r="D73" s="234"/>
      <c r="E73" s="235">
        <v>59.8</v>
      </c>
      <c r="F73" s="232"/>
      <c r="G73" s="232"/>
      <c r="H73" s="232"/>
      <c r="I73" s="232"/>
      <c r="J73" s="232"/>
      <c r="K73" s="232"/>
      <c r="L73" s="232"/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12"/>
      <c r="Z73" s="212"/>
      <c r="AA73" s="212"/>
      <c r="AB73" s="212"/>
      <c r="AC73" s="212"/>
      <c r="AD73" s="212"/>
      <c r="AE73" s="212"/>
      <c r="AF73" s="212"/>
      <c r="AG73" s="212" t="s">
        <v>152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">
      <c r="A74" s="239" t="s">
        <v>143</v>
      </c>
      <c r="B74" s="240" t="s">
        <v>78</v>
      </c>
      <c r="C74" s="259" t="s">
        <v>79</v>
      </c>
      <c r="D74" s="241"/>
      <c r="E74" s="242"/>
      <c r="F74" s="243"/>
      <c r="G74" s="244">
        <f>SUMIF(AG75:AG93,"&lt;&gt;NOR",G75:G93)</f>
        <v>0</v>
      </c>
      <c r="H74" s="238"/>
      <c r="I74" s="238">
        <f>SUM(I75:I93)</f>
        <v>0</v>
      </c>
      <c r="J74" s="238"/>
      <c r="K74" s="238">
        <f>SUM(K75:K93)</f>
        <v>0</v>
      </c>
      <c r="L74" s="238"/>
      <c r="M74" s="238">
        <f>SUM(M75:M93)</f>
        <v>0</v>
      </c>
      <c r="N74" s="238"/>
      <c r="O74" s="238">
        <f>SUM(O75:O93)</f>
        <v>0</v>
      </c>
      <c r="P74" s="238"/>
      <c r="Q74" s="238">
        <f>SUM(Q75:Q93)</f>
        <v>0.67</v>
      </c>
      <c r="R74" s="238"/>
      <c r="S74" s="238"/>
      <c r="T74" s="238"/>
      <c r="U74" s="238"/>
      <c r="V74" s="238">
        <f>SUM(V75:V93)</f>
        <v>13.930000000000001</v>
      </c>
      <c r="W74" s="238"/>
      <c r="X74" s="238"/>
      <c r="AG74" t="s">
        <v>144</v>
      </c>
    </row>
    <row r="75" spans="1:60" outlineLevel="1" x14ac:dyDescent="0.2">
      <c r="A75" s="245">
        <v>22</v>
      </c>
      <c r="B75" s="246" t="s">
        <v>241</v>
      </c>
      <c r="C75" s="260" t="s">
        <v>242</v>
      </c>
      <c r="D75" s="247" t="s">
        <v>147</v>
      </c>
      <c r="E75" s="248">
        <v>7.4249999999999998</v>
      </c>
      <c r="F75" s="249"/>
      <c r="G75" s="250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2">
        <v>0</v>
      </c>
      <c r="O75" s="232">
        <f>ROUND(E75*N75,2)</f>
        <v>0</v>
      </c>
      <c r="P75" s="232">
        <v>2.7980000000000001E-2</v>
      </c>
      <c r="Q75" s="232">
        <f>ROUND(E75*P75,2)</f>
        <v>0.21</v>
      </c>
      <c r="R75" s="232"/>
      <c r="S75" s="232" t="s">
        <v>148</v>
      </c>
      <c r="T75" s="232" t="s">
        <v>148</v>
      </c>
      <c r="U75" s="232">
        <v>0.105</v>
      </c>
      <c r="V75" s="232">
        <f>ROUND(E75*U75,2)</f>
        <v>0.78</v>
      </c>
      <c r="W75" s="232"/>
      <c r="X75" s="232" t="s">
        <v>161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170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9"/>
      <c r="B76" s="230"/>
      <c r="C76" s="261" t="s">
        <v>243</v>
      </c>
      <c r="D76" s="234"/>
      <c r="E76" s="235">
        <v>7.4249999999999998</v>
      </c>
      <c r="F76" s="232"/>
      <c r="G76" s="232"/>
      <c r="H76" s="232"/>
      <c r="I76" s="232"/>
      <c r="J76" s="232"/>
      <c r="K76" s="232"/>
      <c r="L76" s="232"/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12"/>
      <c r="Z76" s="212"/>
      <c r="AA76" s="212"/>
      <c r="AB76" s="212"/>
      <c r="AC76" s="212"/>
      <c r="AD76" s="212"/>
      <c r="AE76" s="212"/>
      <c r="AF76" s="212"/>
      <c r="AG76" s="212" t="s">
        <v>152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45">
        <v>23</v>
      </c>
      <c r="B77" s="246" t="s">
        <v>244</v>
      </c>
      <c r="C77" s="260" t="s">
        <v>245</v>
      </c>
      <c r="D77" s="247" t="s">
        <v>246</v>
      </c>
      <c r="E77" s="248">
        <v>1</v>
      </c>
      <c r="F77" s="249"/>
      <c r="G77" s="250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21</v>
      </c>
      <c r="M77" s="232">
        <f>G77*(1+L77/100)</f>
        <v>0</v>
      </c>
      <c r="N77" s="232">
        <v>0</v>
      </c>
      <c r="O77" s="232">
        <f>ROUND(E77*N77,2)</f>
        <v>0</v>
      </c>
      <c r="P77" s="232">
        <v>1.413E-2</v>
      </c>
      <c r="Q77" s="232">
        <f>ROUND(E77*P77,2)</f>
        <v>0.01</v>
      </c>
      <c r="R77" s="232"/>
      <c r="S77" s="232" t="s">
        <v>178</v>
      </c>
      <c r="T77" s="232" t="s">
        <v>175</v>
      </c>
      <c r="U77" s="232">
        <v>2.95</v>
      </c>
      <c r="V77" s="232">
        <f>ROUND(E77*U77,2)</f>
        <v>2.95</v>
      </c>
      <c r="W77" s="232"/>
      <c r="X77" s="232" t="s">
        <v>161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170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9"/>
      <c r="B78" s="230"/>
      <c r="C78" s="261" t="s">
        <v>247</v>
      </c>
      <c r="D78" s="234"/>
      <c r="E78" s="235">
        <v>1</v>
      </c>
      <c r="F78" s="232"/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12"/>
      <c r="Z78" s="212"/>
      <c r="AA78" s="212"/>
      <c r="AB78" s="212"/>
      <c r="AC78" s="212"/>
      <c r="AD78" s="212"/>
      <c r="AE78" s="212"/>
      <c r="AF78" s="212"/>
      <c r="AG78" s="212" t="s">
        <v>152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5">
        <v>24</v>
      </c>
      <c r="B79" s="246" t="s">
        <v>248</v>
      </c>
      <c r="C79" s="260" t="s">
        <v>249</v>
      </c>
      <c r="D79" s="247" t="s">
        <v>166</v>
      </c>
      <c r="E79" s="248">
        <v>0.5</v>
      </c>
      <c r="F79" s="249"/>
      <c r="G79" s="250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21</v>
      </c>
      <c r="M79" s="232">
        <f>G79*(1+L79/100)</f>
        <v>0</v>
      </c>
      <c r="N79" s="232">
        <v>4.8999999999999998E-4</v>
      </c>
      <c r="O79" s="232">
        <f>ROUND(E79*N79,2)</f>
        <v>0</v>
      </c>
      <c r="P79" s="232">
        <v>8.9999999999999993E-3</v>
      </c>
      <c r="Q79" s="232">
        <f>ROUND(E79*P79,2)</f>
        <v>0</v>
      </c>
      <c r="R79" s="232"/>
      <c r="S79" s="232" t="s">
        <v>148</v>
      </c>
      <c r="T79" s="232" t="s">
        <v>148</v>
      </c>
      <c r="U79" s="232">
        <v>0.30099999999999999</v>
      </c>
      <c r="V79" s="232">
        <f>ROUND(E79*U79,2)</f>
        <v>0.15</v>
      </c>
      <c r="W79" s="232"/>
      <c r="X79" s="232" t="s">
        <v>161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170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29"/>
      <c r="B80" s="230"/>
      <c r="C80" s="261" t="s">
        <v>250</v>
      </c>
      <c r="D80" s="234"/>
      <c r="E80" s="235">
        <v>0.5</v>
      </c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12"/>
      <c r="Z80" s="212"/>
      <c r="AA80" s="212"/>
      <c r="AB80" s="212"/>
      <c r="AC80" s="212"/>
      <c r="AD80" s="212"/>
      <c r="AE80" s="212"/>
      <c r="AF80" s="212"/>
      <c r="AG80" s="212" t="s">
        <v>152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45">
        <v>25</v>
      </c>
      <c r="B81" s="246" t="s">
        <v>251</v>
      </c>
      <c r="C81" s="260" t="s">
        <v>252</v>
      </c>
      <c r="D81" s="247" t="s">
        <v>166</v>
      </c>
      <c r="E81" s="248">
        <v>4.45</v>
      </c>
      <c r="F81" s="249"/>
      <c r="G81" s="250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21</v>
      </c>
      <c r="M81" s="232">
        <f>G81*(1+L81/100)</f>
        <v>0</v>
      </c>
      <c r="N81" s="232">
        <v>4.8999999999999998E-4</v>
      </c>
      <c r="O81" s="232">
        <f>ROUND(E81*N81,2)</f>
        <v>0</v>
      </c>
      <c r="P81" s="232">
        <v>6.0000000000000001E-3</v>
      </c>
      <c r="Q81" s="232">
        <f>ROUND(E81*P81,2)</f>
        <v>0.03</v>
      </c>
      <c r="R81" s="232"/>
      <c r="S81" s="232" t="s">
        <v>148</v>
      </c>
      <c r="T81" s="232" t="s">
        <v>148</v>
      </c>
      <c r="U81" s="232">
        <v>0.27400000000000002</v>
      </c>
      <c r="V81" s="232">
        <f>ROUND(E81*U81,2)</f>
        <v>1.22</v>
      </c>
      <c r="W81" s="232"/>
      <c r="X81" s="232" t="s">
        <v>161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170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29"/>
      <c r="B82" s="230"/>
      <c r="C82" s="261" t="s">
        <v>253</v>
      </c>
      <c r="D82" s="234"/>
      <c r="E82" s="235">
        <v>4.45</v>
      </c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12"/>
      <c r="Z82" s="212"/>
      <c r="AA82" s="212"/>
      <c r="AB82" s="212"/>
      <c r="AC82" s="212"/>
      <c r="AD82" s="212"/>
      <c r="AE82" s="212"/>
      <c r="AF82" s="212"/>
      <c r="AG82" s="212" t="s">
        <v>152</v>
      </c>
      <c r="AH82" s="212">
        <v>0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5">
        <v>26</v>
      </c>
      <c r="B83" s="246" t="s">
        <v>254</v>
      </c>
      <c r="C83" s="260" t="s">
        <v>255</v>
      </c>
      <c r="D83" s="247" t="s">
        <v>174</v>
      </c>
      <c r="E83" s="248">
        <v>8</v>
      </c>
      <c r="F83" s="249"/>
      <c r="G83" s="250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2">
        <v>4.8999999999999998E-4</v>
      </c>
      <c r="O83" s="232">
        <f>ROUND(E83*N83,2)</f>
        <v>0</v>
      </c>
      <c r="P83" s="232">
        <v>3.1E-2</v>
      </c>
      <c r="Q83" s="232">
        <f>ROUND(E83*P83,2)</f>
        <v>0.25</v>
      </c>
      <c r="R83" s="232"/>
      <c r="S83" s="232" t="s">
        <v>148</v>
      </c>
      <c r="T83" s="232" t="s">
        <v>148</v>
      </c>
      <c r="U83" s="232">
        <v>0.77200000000000002</v>
      </c>
      <c r="V83" s="232">
        <f>ROUND(E83*U83,2)</f>
        <v>6.18</v>
      </c>
      <c r="W83" s="232"/>
      <c r="X83" s="232" t="s">
        <v>161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170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29"/>
      <c r="B84" s="230"/>
      <c r="C84" s="263" t="s">
        <v>256</v>
      </c>
      <c r="D84" s="236"/>
      <c r="E84" s="237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12"/>
      <c r="Z84" s="212"/>
      <c r="AA84" s="212"/>
      <c r="AB84" s="212"/>
      <c r="AC84" s="212"/>
      <c r="AD84" s="212"/>
      <c r="AE84" s="212"/>
      <c r="AF84" s="212"/>
      <c r="AG84" s="212" t="s">
        <v>152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9"/>
      <c r="B85" s="230"/>
      <c r="C85" s="264" t="s">
        <v>257</v>
      </c>
      <c r="D85" s="236"/>
      <c r="E85" s="237">
        <v>0.1</v>
      </c>
      <c r="F85" s="232"/>
      <c r="G85" s="232"/>
      <c r="H85" s="232"/>
      <c r="I85" s="232"/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12"/>
      <c r="Z85" s="212"/>
      <c r="AA85" s="212"/>
      <c r="AB85" s="212"/>
      <c r="AC85" s="212"/>
      <c r="AD85" s="212"/>
      <c r="AE85" s="212"/>
      <c r="AF85" s="212"/>
      <c r="AG85" s="212" t="s">
        <v>152</v>
      </c>
      <c r="AH85" s="212">
        <v>2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29"/>
      <c r="B86" s="230"/>
      <c r="C86" s="263" t="s">
        <v>258</v>
      </c>
      <c r="D86" s="236"/>
      <c r="E86" s="237"/>
      <c r="F86" s="232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12"/>
      <c r="Z86" s="212"/>
      <c r="AA86" s="212"/>
      <c r="AB86" s="212"/>
      <c r="AC86" s="212"/>
      <c r="AD86" s="212"/>
      <c r="AE86" s="212"/>
      <c r="AF86" s="212"/>
      <c r="AG86" s="212" t="s">
        <v>152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29"/>
      <c r="B87" s="230"/>
      <c r="C87" s="261" t="s">
        <v>259</v>
      </c>
      <c r="D87" s="234"/>
      <c r="E87" s="235">
        <v>2</v>
      </c>
      <c r="F87" s="232"/>
      <c r="G87" s="232"/>
      <c r="H87" s="232"/>
      <c r="I87" s="232"/>
      <c r="J87" s="232"/>
      <c r="K87" s="232"/>
      <c r="L87" s="232"/>
      <c r="M87" s="232"/>
      <c r="N87" s="232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12"/>
      <c r="Z87" s="212"/>
      <c r="AA87" s="212"/>
      <c r="AB87" s="212"/>
      <c r="AC87" s="212"/>
      <c r="AD87" s="212"/>
      <c r="AE87" s="212"/>
      <c r="AF87" s="212"/>
      <c r="AG87" s="212" t="s">
        <v>152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9"/>
      <c r="B88" s="230"/>
      <c r="C88" s="263" t="s">
        <v>256</v>
      </c>
      <c r="D88" s="236"/>
      <c r="E88" s="237"/>
      <c r="F88" s="232"/>
      <c r="G88" s="232"/>
      <c r="H88" s="232"/>
      <c r="I88" s="232"/>
      <c r="J88" s="232"/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12"/>
      <c r="Z88" s="212"/>
      <c r="AA88" s="212"/>
      <c r="AB88" s="212"/>
      <c r="AC88" s="212"/>
      <c r="AD88" s="212"/>
      <c r="AE88" s="212"/>
      <c r="AF88" s="212"/>
      <c r="AG88" s="212" t="s">
        <v>152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9"/>
      <c r="B89" s="230"/>
      <c r="C89" s="264" t="s">
        <v>260</v>
      </c>
      <c r="D89" s="236"/>
      <c r="E89" s="237">
        <v>0.1</v>
      </c>
      <c r="F89" s="232"/>
      <c r="G89" s="232"/>
      <c r="H89" s="232"/>
      <c r="I89" s="232"/>
      <c r="J89" s="232"/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12"/>
      <c r="Z89" s="212"/>
      <c r="AA89" s="212"/>
      <c r="AB89" s="212"/>
      <c r="AC89" s="212"/>
      <c r="AD89" s="212"/>
      <c r="AE89" s="212"/>
      <c r="AF89" s="212"/>
      <c r="AG89" s="212" t="s">
        <v>152</v>
      </c>
      <c r="AH89" s="212">
        <v>2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9"/>
      <c r="B90" s="230"/>
      <c r="C90" s="263" t="s">
        <v>258</v>
      </c>
      <c r="D90" s="236"/>
      <c r="E90" s="237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12"/>
      <c r="Z90" s="212"/>
      <c r="AA90" s="212"/>
      <c r="AB90" s="212"/>
      <c r="AC90" s="212"/>
      <c r="AD90" s="212"/>
      <c r="AE90" s="212"/>
      <c r="AF90" s="212"/>
      <c r="AG90" s="212" t="s">
        <v>152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9"/>
      <c r="B91" s="230"/>
      <c r="C91" s="261" t="s">
        <v>261</v>
      </c>
      <c r="D91" s="234"/>
      <c r="E91" s="235">
        <v>6</v>
      </c>
      <c r="F91" s="232"/>
      <c r="G91" s="232"/>
      <c r="H91" s="232"/>
      <c r="I91" s="232"/>
      <c r="J91" s="232"/>
      <c r="K91" s="232"/>
      <c r="L91" s="232"/>
      <c r="M91" s="232"/>
      <c r="N91" s="232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12"/>
      <c r="Z91" s="212"/>
      <c r="AA91" s="212"/>
      <c r="AB91" s="212"/>
      <c r="AC91" s="212"/>
      <c r="AD91" s="212"/>
      <c r="AE91" s="212"/>
      <c r="AF91" s="212"/>
      <c r="AG91" s="212" t="s">
        <v>152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5">
        <v>27</v>
      </c>
      <c r="B92" s="246" t="s">
        <v>262</v>
      </c>
      <c r="C92" s="260" t="s">
        <v>263</v>
      </c>
      <c r="D92" s="247" t="s">
        <v>166</v>
      </c>
      <c r="E92" s="248">
        <v>4.45</v>
      </c>
      <c r="F92" s="249"/>
      <c r="G92" s="250">
        <f>ROUND(E92*F92,2)</f>
        <v>0</v>
      </c>
      <c r="H92" s="233"/>
      <c r="I92" s="232">
        <f>ROUND(E92*H92,2)</f>
        <v>0</v>
      </c>
      <c r="J92" s="233"/>
      <c r="K92" s="232">
        <f>ROUND(E92*J92,2)</f>
        <v>0</v>
      </c>
      <c r="L92" s="232">
        <v>21</v>
      </c>
      <c r="M92" s="232">
        <f>G92*(1+L92/100)</f>
        <v>0</v>
      </c>
      <c r="N92" s="232">
        <v>4.8999999999999998E-4</v>
      </c>
      <c r="O92" s="232">
        <f>ROUND(E92*N92,2)</f>
        <v>0</v>
      </c>
      <c r="P92" s="232">
        <v>3.7999999999999999E-2</v>
      </c>
      <c r="Q92" s="232">
        <f>ROUND(E92*P92,2)</f>
        <v>0.17</v>
      </c>
      <c r="R92" s="232"/>
      <c r="S92" s="232" t="s">
        <v>148</v>
      </c>
      <c r="T92" s="232" t="s">
        <v>148</v>
      </c>
      <c r="U92" s="232">
        <v>0.59499999999999997</v>
      </c>
      <c r="V92" s="232">
        <f>ROUND(E92*U92,2)</f>
        <v>2.65</v>
      </c>
      <c r="W92" s="232"/>
      <c r="X92" s="232" t="s">
        <v>161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170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29"/>
      <c r="B93" s="230"/>
      <c r="C93" s="261" t="s">
        <v>264</v>
      </c>
      <c r="D93" s="234"/>
      <c r="E93" s="235">
        <v>4.45</v>
      </c>
      <c r="F93" s="232"/>
      <c r="G93" s="232"/>
      <c r="H93" s="232"/>
      <c r="I93" s="232"/>
      <c r="J93" s="232"/>
      <c r="K93" s="232"/>
      <c r="L93" s="232"/>
      <c r="M93" s="232"/>
      <c r="N93" s="232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12"/>
      <c r="Z93" s="212"/>
      <c r="AA93" s="212"/>
      <c r="AB93" s="212"/>
      <c r="AC93" s="212"/>
      <c r="AD93" s="212"/>
      <c r="AE93" s="212"/>
      <c r="AF93" s="212"/>
      <c r="AG93" s="212" t="s">
        <v>152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39" t="s">
        <v>143</v>
      </c>
      <c r="B94" s="240" t="s">
        <v>80</v>
      </c>
      <c r="C94" s="259" t="s">
        <v>81</v>
      </c>
      <c r="D94" s="241"/>
      <c r="E94" s="242"/>
      <c r="F94" s="243"/>
      <c r="G94" s="244">
        <f>SUMIF(AG95:AG96,"&lt;&gt;NOR",G95:G96)</f>
        <v>0</v>
      </c>
      <c r="H94" s="238"/>
      <c r="I94" s="238">
        <f>SUM(I95:I96)</f>
        <v>0</v>
      </c>
      <c r="J94" s="238"/>
      <c r="K94" s="238">
        <f>SUM(K95:K96)</f>
        <v>0</v>
      </c>
      <c r="L94" s="238"/>
      <c r="M94" s="238">
        <f>SUM(M95:M96)</f>
        <v>0</v>
      </c>
      <c r="N94" s="238"/>
      <c r="O94" s="238">
        <f>SUM(O95:O96)</f>
        <v>0</v>
      </c>
      <c r="P94" s="238"/>
      <c r="Q94" s="238">
        <f>SUM(Q95:Q96)</f>
        <v>0</v>
      </c>
      <c r="R94" s="238"/>
      <c r="S94" s="238"/>
      <c r="T94" s="238"/>
      <c r="U94" s="238"/>
      <c r="V94" s="238">
        <f>SUM(V95:V96)</f>
        <v>1.66</v>
      </c>
      <c r="W94" s="238"/>
      <c r="X94" s="238"/>
      <c r="AG94" t="s">
        <v>144</v>
      </c>
    </row>
    <row r="95" spans="1:60" outlineLevel="1" x14ac:dyDescent="0.2">
      <c r="A95" s="251">
        <v>28</v>
      </c>
      <c r="B95" s="252" t="s">
        <v>265</v>
      </c>
      <c r="C95" s="262" t="s">
        <v>266</v>
      </c>
      <c r="D95" s="253" t="s">
        <v>185</v>
      </c>
      <c r="E95" s="254">
        <v>0.67018</v>
      </c>
      <c r="F95" s="255"/>
      <c r="G95" s="256">
        <f>ROUND(E95*F95,2)</f>
        <v>0</v>
      </c>
      <c r="H95" s="233"/>
      <c r="I95" s="232">
        <f>ROUND(E95*H95,2)</f>
        <v>0</v>
      </c>
      <c r="J95" s="233"/>
      <c r="K95" s="232">
        <f>ROUND(E95*J95,2)</f>
        <v>0</v>
      </c>
      <c r="L95" s="232">
        <v>21</v>
      </c>
      <c r="M95" s="232">
        <f>G95*(1+L95/100)</f>
        <v>0</v>
      </c>
      <c r="N95" s="232">
        <v>0</v>
      </c>
      <c r="O95" s="232">
        <f>ROUND(E95*N95,2)</f>
        <v>0</v>
      </c>
      <c r="P95" s="232">
        <v>0</v>
      </c>
      <c r="Q95" s="232">
        <f>ROUND(E95*P95,2)</f>
        <v>0</v>
      </c>
      <c r="R95" s="232"/>
      <c r="S95" s="232" t="s">
        <v>178</v>
      </c>
      <c r="T95" s="232" t="s">
        <v>148</v>
      </c>
      <c r="U95" s="232">
        <v>2.4700000000000002</v>
      </c>
      <c r="V95" s="232">
        <f>ROUND(E95*U95,2)</f>
        <v>1.66</v>
      </c>
      <c r="W95" s="232"/>
      <c r="X95" s="232" t="s">
        <v>267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268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51">
        <v>29</v>
      </c>
      <c r="B96" s="252" t="s">
        <v>269</v>
      </c>
      <c r="C96" s="262" t="s">
        <v>270</v>
      </c>
      <c r="D96" s="253" t="s">
        <v>185</v>
      </c>
      <c r="E96" s="254">
        <v>0.67018</v>
      </c>
      <c r="F96" s="255"/>
      <c r="G96" s="256">
        <f>ROUND(E96*F96,2)</f>
        <v>0</v>
      </c>
      <c r="H96" s="233"/>
      <c r="I96" s="232">
        <f>ROUND(E96*H96,2)</f>
        <v>0</v>
      </c>
      <c r="J96" s="233"/>
      <c r="K96" s="232">
        <f>ROUND(E96*J96,2)</f>
        <v>0</v>
      </c>
      <c r="L96" s="232">
        <v>21</v>
      </c>
      <c r="M96" s="232">
        <f>G96*(1+L96/100)</f>
        <v>0</v>
      </c>
      <c r="N96" s="232">
        <v>0</v>
      </c>
      <c r="O96" s="232">
        <f>ROUND(E96*N96,2)</f>
        <v>0</v>
      </c>
      <c r="P96" s="232">
        <v>0</v>
      </c>
      <c r="Q96" s="232">
        <f>ROUND(E96*P96,2)</f>
        <v>0</v>
      </c>
      <c r="R96" s="232"/>
      <c r="S96" s="232" t="s">
        <v>148</v>
      </c>
      <c r="T96" s="232" t="s">
        <v>271</v>
      </c>
      <c r="U96" s="232">
        <v>0</v>
      </c>
      <c r="V96" s="232">
        <f>ROUND(E96*U96,2)</f>
        <v>0</v>
      </c>
      <c r="W96" s="232"/>
      <c r="X96" s="232" t="s">
        <v>267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268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">
      <c r="A97" s="239" t="s">
        <v>143</v>
      </c>
      <c r="B97" s="240" t="s">
        <v>82</v>
      </c>
      <c r="C97" s="259" t="s">
        <v>83</v>
      </c>
      <c r="D97" s="241"/>
      <c r="E97" s="242"/>
      <c r="F97" s="243"/>
      <c r="G97" s="244">
        <f>SUMIF(AG98:AG98,"&lt;&gt;NOR",G98:G98)</f>
        <v>0</v>
      </c>
      <c r="H97" s="238"/>
      <c r="I97" s="238">
        <f>SUM(I98:I98)</f>
        <v>0</v>
      </c>
      <c r="J97" s="238"/>
      <c r="K97" s="238">
        <f>SUM(K98:K98)</f>
        <v>0</v>
      </c>
      <c r="L97" s="238"/>
      <c r="M97" s="238">
        <f>SUM(M98:M98)</f>
        <v>0</v>
      </c>
      <c r="N97" s="238"/>
      <c r="O97" s="238">
        <f>SUM(O98:O98)</f>
        <v>0</v>
      </c>
      <c r="P97" s="238"/>
      <c r="Q97" s="238">
        <f>SUM(Q98:Q98)</f>
        <v>0</v>
      </c>
      <c r="R97" s="238"/>
      <c r="S97" s="238"/>
      <c r="T97" s="238"/>
      <c r="U97" s="238"/>
      <c r="V97" s="238">
        <f>SUM(V98:V98)</f>
        <v>4.3099999999999996</v>
      </c>
      <c r="W97" s="238"/>
      <c r="X97" s="238"/>
      <c r="AG97" t="s">
        <v>144</v>
      </c>
    </row>
    <row r="98" spans="1:60" outlineLevel="1" x14ac:dyDescent="0.2">
      <c r="A98" s="251">
        <v>30</v>
      </c>
      <c r="B98" s="252" t="s">
        <v>272</v>
      </c>
      <c r="C98" s="262" t="s">
        <v>273</v>
      </c>
      <c r="D98" s="253" t="s">
        <v>185</v>
      </c>
      <c r="E98" s="254">
        <v>5.0640900000000002</v>
      </c>
      <c r="F98" s="255"/>
      <c r="G98" s="256">
        <f>ROUND(E98*F98,2)</f>
        <v>0</v>
      </c>
      <c r="H98" s="233"/>
      <c r="I98" s="232">
        <f>ROUND(E98*H98,2)</f>
        <v>0</v>
      </c>
      <c r="J98" s="233"/>
      <c r="K98" s="232">
        <f>ROUND(E98*J98,2)</f>
        <v>0</v>
      </c>
      <c r="L98" s="232">
        <v>21</v>
      </c>
      <c r="M98" s="232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2"/>
      <c r="S98" s="232" t="s">
        <v>148</v>
      </c>
      <c r="T98" s="232" t="s">
        <v>148</v>
      </c>
      <c r="U98" s="232">
        <v>0.85199999999999998</v>
      </c>
      <c r="V98" s="232">
        <f>ROUND(E98*U98,2)</f>
        <v>4.3099999999999996</v>
      </c>
      <c r="W98" s="232"/>
      <c r="X98" s="232" t="s">
        <v>274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275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x14ac:dyDescent="0.2">
      <c r="A99" s="239" t="s">
        <v>143</v>
      </c>
      <c r="B99" s="240" t="s">
        <v>84</v>
      </c>
      <c r="C99" s="259" t="s">
        <v>85</v>
      </c>
      <c r="D99" s="241"/>
      <c r="E99" s="242"/>
      <c r="F99" s="243"/>
      <c r="G99" s="244">
        <f>SUMIF(AG100:AG107,"&lt;&gt;NOR",G100:G107)</f>
        <v>0</v>
      </c>
      <c r="H99" s="238"/>
      <c r="I99" s="238">
        <f>SUM(I100:I107)</f>
        <v>0</v>
      </c>
      <c r="J99" s="238"/>
      <c r="K99" s="238">
        <f>SUM(K100:K107)</f>
        <v>0</v>
      </c>
      <c r="L99" s="238"/>
      <c r="M99" s="238">
        <f>SUM(M100:M107)</f>
        <v>0</v>
      </c>
      <c r="N99" s="238"/>
      <c r="O99" s="238">
        <f>SUM(O100:O107)</f>
        <v>0.32</v>
      </c>
      <c r="P99" s="238"/>
      <c r="Q99" s="238">
        <f>SUM(Q100:Q107)</f>
        <v>0</v>
      </c>
      <c r="R99" s="238"/>
      <c r="S99" s="238"/>
      <c r="T99" s="238"/>
      <c r="U99" s="238"/>
      <c r="V99" s="238">
        <f>SUM(V100:V107)</f>
        <v>5.33</v>
      </c>
      <c r="W99" s="238"/>
      <c r="X99" s="238"/>
      <c r="AG99" t="s">
        <v>144</v>
      </c>
    </row>
    <row r="100" spans="1:60" outlineLevel="1" x14ac:dyDescent="0.2">
      <c r="A100" s="251">
        <v>31</v>
      </c>
      <c r="B100" s="252" t="s">
        <v>276</v>
      </c>
      <c r="C100" s="262" t="s">
        <v>277</v>
      </c>
      <c r="D100" s="253" t="s">
        <v>147</v>
      </c>
      <c r="E100" s="254">
        <v>59.8</v>
      </c>
      <c r="F100" s="255"/>
      <c r="G100" s="256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21</v>
      </c>
      <c r="M100" s="232">
        <f>G100*(1+L100/100)</f>
        <v>0</v>
      </c>
      <c r="N100" s="232">
        <v>0</v>
      </c>
      <c r="O100" s="232">
        <f>ROUND(E100*N100,2)</f>
        <v>0</v>
      </c>
      <c r="P100" s="232">
        <v>0</v>
      </c>
      <c r="Q100" s="232">
        <f>ROUND(E100*P100,2)</f>
        <v>0</v>
      </c>
      <c r="R100" s="232"/>
      <c r="S100" s="232" t="s">
        <v>148</v>
      </c>
      <c r="T100" s="232" t="s">
        <v>148</v>
      </c>
      <c r="U100" s="232">
        <v>0.08</v>
      </c>
      <c r="V100" s="232">
        <f>ROUND(E100*U100,2)</f>
        <v>4.78</v>
      </c>
      <c r="W100" s="232"/>
      <c r="X100" s="232" t="s">
        <v>161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170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45">
        <v>32</v>
      </c>
      <c r="B101" s="246" t="s">
        <v>278</v>
      </c>
      <c r="C101" s="260" t="s">
        <v>279</v>
      </c>
      <c r="D101" s="247" t="s">
        <v>147</v>
      </c>
      <c r="E101" s="248">
        <v>64.05</v>
      </c>
      <c r="F101" s="249"/>
      <c r="G101" s="250">
        <f>ROUND(E101*F101,2)</f>
        <v>0</v>
      </c>
      <c r="H101" s="233"/>
      <c r="I101" s="232">
        <f>ROUND(E101*H101,2)</f>
        <v>0</v>
      </c>
      <c r="J101" s="233"/>
      <c r="K101" s="232">
        <f>ROUND(E101*J101,2)</f>
        <v>0</v>
      </c>
      <c r="L101" s="232">
        <v>21</v>
      </c>
      <c r="M101" s="232">
        <f>G101*(1+L101/100)</f>
        <v>0</v>
      </c>
      <c r="N101" s="232">
        <v>4.96E-3</v>
      </c>
      <c r="O101" s="232">
        <f>ROUND(E101*N101,2)</f>
        <v>0.32</v>
      </c>
      <c r="P101" s="232">
        <v>0</v>
      </c>
      <c r="Q101" s="232">
        <f>ROUND(E101*P101,2)</f>
        <v>0</v>
      </c>
      <c r="R101" s="232"/>
      <c r="S101" s="232" t="s">
        <v>178</v>
      </c>
      <c r="T101" s="232" t="s">
        <v>148</v>
      </c>
      <c r="U101" s="232">
        <v>0</v>
      </c>
      <c r="V101" s="232">
        <f>ROUND(E101*U101,2)</f>
        <v>0</v>
      </c>
      <c r="W101" s="232"/>
      <c r="X101" s="232" t="s">
        <v>179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180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9"/>
      <c r="B102" s="230"/>
      <c r="C102" s="263" t="s">
        <v>256</v>
      </c>
      <c r="D102" s="236"/>
      <c r="E102" s="237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152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9"/>
      <c r="B103" s="230"/>
      <c r="C103" s="264" t="s">
        <v>280</v>
      </c>
      <c r="D103" s="236"/>
      <c r="E103" s="237">
        <v>62.79</v>
      </c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152</v>
      </c>
      <c r="AH103" s="212">
        <v>2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29"/>
      <c r="B104" s="230"/>
      <c r="C104" s="264" t="s">
        <v>281</v>
      </c>
      <c r="D104" s="236"/>
      <c r="E104" s="237">
        <v>20.58689</v>
      </c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152</v>
      </c>
      <c r="AH104" s="212">
        <v>2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9"/>
      <c r="B105" s="230"/>
      <c r="C105" s="263" t="s">
        <v>258</v>
      </c>
      <c r="D105" s="236"/>
      <c r="E105" s="237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152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9"/>
      <c r="B106" s="230"/>
      <c r="C106" s="261" t="s">
        <v>282</v>
      </c>
      <c r="D106" s="234"/>
      <c r="E106" s="235">
        <v>64.05</v>
      </c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152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51">
        <v>33</v>
      </c>
      <c r="B107" s="252" t="s">
        <v>283</v>
      </c>
      <c r="C107" s="262" t="s">
        <v>284</v>
      </c>
      <c r="D107" s="253" t="s">
        <v>185</v>
      </c>
      <c r="E107" s="254">
        <v>0.31768999999999997</v>
      </c>
      <c r="F107" s="255"/>
      <c r="G107" s="256">
        <f>ROUND(E107*F107,2)</f>
        <v>0</v>
      </c>
      <c r="H107" s="233"/>
      <c r="I107" s="232">
        <f>ROUND(E107*H107,2)</f>
        <v>0</v>
      </c>
      <c r="J107" s="233"/>
      <c r="K107" s="232">
        <f>ROUND(E107*J107,2)</f>
        <v>0</v>
      </c>
      <c r="L107" s="232">
        <v>21</v>
      </c>
      <c r="M107" s="232">
        <f>G107*(1+L107/100)</f>
        <v>0</v>
      </c>
      <c r="N107" s="232">
        <v>0</v>
      </c>
      <c r="O107" s="232">
        <f>ROUND(E107*N107,2)</f>
        <v>0</v>
      </c>
      <c r="P107" s="232">
        <v>0</v>
      </c>
      <c r="Q107" s="232">
        <f>ROUND(E107*P107,2)</f>
        <v>0</v>
      </c>
      <c r="R107" s="232"/>
      <c r="S107" s="232" t="s">
        <v>148</v>
      </c>
      <c r="T107" s="232" t="s">
        <v>148</v>
      </c>
      <c r="U107" s="232">
        <v>1.74</v>
      </c>
      <c r="V107" s="232">
        <f>ROUND(E107*U107,2)</f>
        <v>0.55000000000000004</v>
      </c>
      <c r="W107" s="232"/>
      <c r="X107" s="232" t="s">
        <v>274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275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x14ac:dyDescent="0.2">
      <c r="A108" s="239" t="s">
        <v>143</v>
      </c>
      <c r="B108" s="240" t="s">
        <v>86</v>
      </c>
      <c r="C108" s="259" t="s">
        <v>87</v>
      </c>
      <c r="D108" s="241"/>
      <c r="E108" s="242"/>
      <c r="F108" s="243"/>
      <c r="G108" s="244">
        <f>SUMIF(AG109:AG114,"&lt;&gt;NOR",G109:G114)</f>
        <v>0</v>
      </c>
      <c r="H108" s="238"/>
      <c r="I108" s="238">
        <f>SUM(I109:I114)</f>
        <v>0</v>
      </c>
      <c r="J108" s="238"/>
      <c r="K108" s="238">
        <f>SUM(K109:K114)</f>
        <v>0</v>
      </c>
      <c r="L108" s="238"/>
      <c r="M108" s="238">
        <f>SUM(M109:M114)</f>
        <v>0</v>
      </c>
      <c r="N108" s="238"/>
      <c r="O108" s="238">
        <f>SUM(O109:O114)</f>
        <v>0</v>
      </c>
      <c r="P108" s="238"/>
      <c r="Q108" s="238">
        <f>SUM(Q109:Q114)</f>
        <v>0</v>
      </c>
      <c r="R108" s="238"/>
      <c r="S108" s="238"/>
      <c r="T108" s="238"/>
      <c r="U108" s="238"/>
      <c r="V108" s="238">
        <f>SUM(V109:V114)</f>
        <v>0.8600000000000001</v>
      </c>
      <c r="W108" s="238"/>
      <c r="X108" s="238"/>
      <c r="AG108" t="s">
        <v>144</v>
      </c>
    </row>
    <row r="109" spans="1:60" ht="22.5" outlineLevel="1" x14ac:dyDescent="0.2">
      <c r="A109" s="251">
        <v>34</v>
      </c>
      <c r="B109" s="252" t="s">
        <v>285</v>
      </c>
      <c r="C109" s="262" t="s">
        <v>286</v>
      </c>
      <c r="D109" s="253" t="s">
        <v>166</v>
      </c>
      <c r="E109" s="254">
        <v>6</v>
      </c>
      <c r="F109" s="255"/>
      <c r="G109" s="256">
        <f>ROUND(E109*F109,2)</f>
        <v>0</v>
      </c>
      <c r="H109" s="233"/>
      <c r="I109" s="232">
        <f>ROUND(E109*H109,2)</f>
        <v>0</v>
      </c>
      <c r="J109" s="233"/>
      <c r="K109" s="232">
        <f>ROUND(E109*J109,2)</f>
        <v>0</v>
      </c>
      <c r="L109" s="232">
        <v>21</v>
      </c>
      <c r="M109" s="232">
        <f>G109*(1+L109/100)</f>
        <v>0</v>
      </c>
      <c r="N109" s="232">
        <v>0</v>
      </c>
      <c r="O109" s="232">
        <f>ROUND(E109*N109,2)</f>
        <v>0</v>
      </c>
      <c r="P109" s="232">
        <v>0</v>
      </c>
      <c r="Q109" s="232">
        <f>ROUND(E109*P109,2)</f>
        <v>0</v>
      </c>
      <c r="R109" s="232"/>
      <c r="S109" s="232" t="s">
        <v>178</v>
      </c>
      <c r="T109" s="232" t="s">
        <v>200</v>
      </c>
      <c r="U109" s="232">
        <v>0</v>
      </c>
      <c r="V109" s="232">
        <f>ROUND(E109*U109,2)</f>
        <v>0</v>
      </c>
      <c r="W109" s="232"/>
      <c r="X109" s="232" t="s">
        <v>161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287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51">
        <v>35</v>
      </c>
      <c r="B110" s="252" t="s">
        <v>288</v>
      </c>
      <c r="C110" s="262" t="s">
        <v>289</v>
      </c>
      <c r="D110" s="253" t="s">
        <v>166</v>
      </c>
      <c r="E110" s="254">
        <v>1</v>
      </c>
      <c r="F110" s="255"/>
      <c r="G110" s="256">
        <f>ROUND(E110*F110,2)</f>
        <v>0</v>
      </c>
      <c r="H110" s="233"/>
      <c r="I110" s="232">
        <f>ROUND(E110*H110,2)</f>
        <v>0</v>
      </c>
      <c r="J110" s="233"/>
      <c r="K110" s="232">
        <f>ROUND(E110*J110,2)</f>
        <v>0</v>
      </c>
      <c r="L110" s="232">
        <v>21</v>
      </c>
      <c r="M110" s="232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2"/>
      <c r="S110" s="232" t="s">
        <v>178</v>
      </c>
      <c r="T110" s="232" t="s">
        <v>200</v>
      </c>
      <c r="U110" s="232">
        <v>0</v>
      </c>
      <c r="V110" s="232">
        <f>ROUND(E110*U110,2)</f>
        <v>0</v>
      </c>
      <c r="W110" s="232"/>
      <c r="X110" s="232" t="s">
        <v>161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287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51">
        <v>36</v>
      </c>
      <c r="B111" s="252" t="s">
        <v>290</v>
      </c>
      <c r="C111" s="262" t="s">
        <v>291</v>
      </c>
      <c r="D111" s="253" t="s">
        <v>174</v>
      </c>
      <c r="E111" s="254">
        <v>1</v>
      </c>
      <c r="F111" s="255"/>
      <c r="G111" s="256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21</v>
      </c>
      <c r="M111" s="232">
        <f>G111*(1+L111/100)</f>
        <v>0</v>
      </c>
      <c r="N111" s="232">
        <v>0</v>
      </c>
      <c r="O111" s="232">
        <f>ROUND(E111*N111,2)</f>
        <v>0</v>
      </c>
      <c r="P111" s="232">
        <v>0</v>
      </c>
      <c r="Q111" s="232">
        <f>ROUND(E111*P111,2)</f>
        <v>0</v>
      </c>
      <c r="R111" s="232"/>
      <c r="S111" s="232" t="s">
        <v>178</v>
      </c>
      <c r="T111" s="232" t="s">
        <v>200</v>
      </c>
      <c r="U111" s="232">
        <v>0</v>
      </c>
      <c r="V111" s="232">
        <f>ROUND(E111*U111,2)</f>
        <v>0</v>
      </c>
      <c r="W111" s="232"/>
      <c r="X111" s="232" t="s">
        <v>161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287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51">
        <v>37</v>
      </c>
      <c r="B112" s="252" t="s">
        <v>292</v>
      </c>
      <c r="C112" s="262" t="s">
        <v>293</v>
      </c>
      <c r="D112" s="253" t="s">
        <v>174</v>
      </c>
      <c r="E112" s="254">
        <v>2</v>
      </c>
      <c r="F112" s="255"/>
      <c r="G112" s="256">
        <f>ROUND(E112*F112,2)</f>
        <v>0</v>
      </c>
      <c r="H112" s="233"/>
      <c r="I112" s="232">
        <f>ROUND(E112*H112,2)</f>
        <v>0</v>
      </c>
      <c r="J112" s="233"/>
      <c r="K112" s="232">
        <f>ROUND(E112*J112,2)</f>
        <v>0</v>
      </c>
      <c r="L112" s="232">
        <v>21</v>
      </c>
      <c r="M112" s="232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2"/>
      <c r="S112" s="232" t="s">
        <v>148</v>
      </c>
      <c r="T112" s="232" t="s">
        <v>200</v>
      </c>
      <c r="U112" s="232">
        <v>0.25900000000000001</v>
      </c>
      <c r="V112" s="232">
        <f>ROUND(E112*U112,2)</f>
        <v>0.52</v>
      </c>
      <c r="W112" s="232"/>
      <c r="X112" s="232" t="s">
        <v>161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287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2.5" outlineLevel="1" x14ac:dyDescent="0.2">
      <c r="A113" s="251">
        <v>38</v>
      </c>
      <c r="B113" s="252" t="s">
        <v>294</v>
      </c>
      <c r="C113" s="262" t="s">
        <v>295</v>
      </c>
      <c r="D113" s="253" t="s">
        <v>166</v>
      </c>
      <c r="E113" s="254">
        <v>7</v>
      </c>
      <c r="F113" s="255"/>
      <c r="G113" s="256">
        <f>ROUND(E113*F113,2)</f>
        <v>0</v>
      </c>
      <c r="H113" s="233"/>
      <c r="I113" s="232">
        <f>ROUND(E113*H113,2)</f>
        <v>0</v>
      </c>
      <c r="J113" s="233"/>
      <c r="K113" s="232">
        <f>ROUND(E113*J113,2)</f>
        <v>0</v>
      </c>
      <c r="L113" s="232">
        <v>21</v>
      </c>
      <c r="M113" s="232">
        <f>G113*(1+L113/100)</f>
        <v>0</v>
      </c>
      <c r="N113" s="232">
        <v>0</v>
      </c>
      <c r="O113" s="232">
        <f>ROUND(E113*N113,2)</f>
        <v>0</v>
      </c>
      <c r="P113" s="232">
        <v>0</v>
      </c>
      <c r="Q113" s="232">
        <f>ROUND(E113*P113,2)</f>
        <v>0</v>
      </c>
      <c r="R113" s="232"/>
      <c r="S113" s="232" t="s">
        <v>148</v>
      </c>
      <c r="T113" s="232" t="s">
        <v>200</v>
      </c>
      <c r="U113" s="232">
        <v>4.8000000000000001E-2</v>
      </c>
      <c r="V113" s="232">
        <f>ROUND(E113*U113,2)</f>
        <v>0.34</v>
      </c>
      <c r="W113" s="232"/>
      <c r="X113" s="232" t="s">
        <v>161</v>
      </c>
      <c r="Y113" s="212"/>
      <c r="Z113" s="212"/>
      <c r="AA113" s="212"/>
      <c r="AB113" s="212"/>
      <c r="AC113" s="212"/>
      <c r="AD113" s="212"/>
      <c r="AE113" s="212"/>
      <c r="AF113" s="212"/>
      <c r="AG113" s="212" t="s">
        <v>287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51">
        <v>39</v>
      </c>
      <c r="B114" s="252" t="s">
        <v>296</v>
      </c>
      <c r="C114" s="262" t="s">
        <v>297</v>
      </c>
      <c r="D114" s="253" t="s">
        <v>185</v>
      </c>
      <c r="E114" s="254">
        <v>0.129</v>
      </c>
      <c r="F114" s="255"/>
      <c r="G114" s="256">
        <f>ROUND(E114*F114,2)</f>
        <v>0</v>
      </c>
      <c r="H114" s="233"/>
      <c r="I114" s="232">
        <f>ROUND(E114*H114,2)</f>
        <v>0</v>
      </c>
      <c r="J114" s="233"/>
      <c r="K114" s="232">
        <f>ROUND(E114*J114,2)</f>
        <v>0</v>
      </c>
      <c r="L114" s="232">
        <v>21</v>
      </c>
      <c r="M114" s="232">
        <f>G114*(1+L114/100)</f>
        <v>0</v>
      </c>
      <c r="N114" s="232">
        <v>0</v>
      </c>
      <c r="O114" s="232">
        <f>ROUND(E114*N114,2)</f>
        <v>0</v>
      </c>
      <c r="P114" s="232">
        <v>0</v>
      </c>
      <c r="Q114" s="232">
        <f>ROUND(E114*P114,2)</f>
        <v>0</v>
      </c>
      <c r="R114" s="232"/>
      <c r="S114" s="232" t="s">
        <v>178</v>
      </c>
      <c r="T114" s="232" t="s">
        <v>200</v>
      </c>
      <c r="U114" s="232">
        <v>0</v>
      </c>
      <c r="V114" s="232">
        <f>ROUND(E114*U114,2)</f>
        <v>0</v>
      </c>
      <c r="W114" s="232"/>
      <c r="X114" s="232" t="s">
        <v>161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287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x14ac:dyDescent="0.2">
      <c r="A115" s="239" t="s">
        <v>143</v>
      </c>
      <c r="B115" s="240" t="s">
        <v>88</v>
      </c>
      <c r="C115" s="259" t="s">
        <v>89</v>
      </c>
      <c r="D115" s="241"/>
      <c r="E115" s="242"/>
      <c r="F115" s="243"/>
      <c r="G115" s="244">
        <f>SUMIF(AG116:AG121,"&lt;&gt;NOR",G116:G121)</f>
        <v>0</v>
      </c>
      <c r="H115" s="238"/>
      <c r="I115" s="238">
        <f>SUM(I116:I121)</f>
        <v>0</v>
      </c>
      <c r="J115" s="238"/>
      <c r="K115" s="238">
        <f>SUM(K116:K121)</f>
        <v>0</v>
      </c>
      <c r="L115" s="238"/>
      <c r="M115" s="238">
        <f>SUM(M116:M121)</f>
        <v>0</v>
      </c>
      <c r="N115" s="238"/>
      <c r="O115" s="238">
        <f>SUM(O116:O121)</f>
        <v>0</v>
      </c>
      <c r="P115" s="238"/>
      <c r="Q115" s="238">
        <f>SUM(Q116:Q121)</f>
        <v>0</v>
      </c>
      <c r="R115" s="238"/>
      <c r="S115" s="238"/>
      <c r="T115" s="238"/>
      <c r="U115" s="238"/>
      <c r="V115" s="238">
        <f>SUM(V116:V121)</f>
        <v>0.67</v>
      </c>
      <c r="W115" s="238"/>
      <c r="X115" s="238"/>
      <c r="AG115" t="s">
        <v>144</v>
      </c>
    </row>
    <row r="116" spans="1:60" ht="22.5" outlineLevel="1" x14ac:dyDescent="0.2">
      <c r="A116" s="251">
        <v>40</v>
      </c>
      <c r="B116" s="252" t="s">
        <v>298</v>
      </c>
      <c r="C116" s="262" t="s">
        <v>299</v>
      </c>
      <c r="D116" s="253" t="s">
        <v>166</v>
      </c>
      <c r="E116" s="254">
        <v>10</v>
      </c>
      <c r="F116" s="255"/>
      <c r="G116" s="256">
        <f>ROUND(E116*F116,2)</f>
        <v>0</v>
      </c>
      <c r="H116" s="233"/>
      <c r="I116" s="232">
        <f>ROUND(E116*H116,2)</f>
        <v>0</v>
      </c>
      <c r="J116" s="233"/>
      <c r="K116" s="232">
        <f>ROUND(E116*J116,2)</f>
        <v>0</v>
      </c>
      <c r="L116" s="232">
        <v>21</v>
      </c>
      <c r="M116" s="232">
        <f>G116*(1+L116/100)</f>
        <v>0</v>
      </c>
      <c r="N116" s="232">
        <v>0</v>
      </c>
      <c r="O116" s="232">
        <f>ROUND(E116*N116,2)</f>
        <v>0</v>
      </c>
      <c r="P116" s="232">
        <v>0</v>
      </c>
      <c r="Q116" s="232">
        <f>ROUND(E116*P116,2)</f>
        <v>0</v>
      </c>
      <c r="R116" s="232"/>
      <c r="S116" s="232" t="s">
        <v>178</v>
      </c>
      <c r="T116" s="232" t="s">
        <v>200</v>
      </c>
      <c r="U116" s="232">
        <v>0</v>
      </c>
      <c r="V116" s="232">
        <f>ROUND(E116*U116,2)</f>
        <v>0</v>
      </c>
      <c r="W116" s="232"/>
      <c r="X116" s="232" t="s">
        <v>161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287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51">
        <v>41</v>
      </c>
      <c r="B117" s="252" t="s">
        <v>300</v>
      </c>
      <c r="C117" s="262" t="s">
        <v>301</v>
      </c>
      <c r="D117" s="253" t="s">
        <v>166</v>
      </c>
      <c r="E117" s="254">
        <v>10</v>
      </c>
      <c r="F117" s="255"/>
      <c r="G117" s="256">
        <f>ROUND(E117*F117,2)</f>
        <v>0</v>
      </c>
      <c r="H117" s="233"/>
      <c r="I117" s="232">
        <f>ROUND(E117*H117,2)</f>
        <v>0</v>
      </c>
      <c r="J117" s="233"/>
      <c r="K117" s="232">
        <f>ROUND(E117*J117,2)</f>
        <v>0</v>
      </c>
      <c r="L117" s="232">
        <v>21</v>
      </c>
      <c r="M117" s="232">
        <f>G117*(1+L117/100)</f>
        <v>0</v>
      </c>
      <c r="N117" s="232">
        <v>0</v>
      </c>
      <c r="O117" s="232">
        <f>ROUND(E117*N117,2)</f>
        <v>0</v>
      </c>
      <c r="P117" s="232">
        <v>0</v>
      </c>
      <c r="Q117" s="232">
        <f>ROUND(E117*P117,2)</f>
        <v>0</v>
      </c>
      <c r="R117" s="232"/>
      <c r="S117" s="232" t="s">
        <v>178</v>
      </c>
      <c r="T117" s="232" t="s">
        <v>200</v>
      </c>
      <c r="U117" s="232">
        <v>0</v>
      </c>
      <c r="V117" s="232">
        <f>ROUND(E117*U117,2)</f>
        <v>0</v>
      </c>
      <c r="W117" s="232"/>
      <c r="X117" s="232" t="s">
        <v>161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287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51">
        <v>42</v>
      </c>
      <c r="B118" s="252" t="s">
        <v>302</v>
      </c>
      <c r="C118" s="262" t="s">
        <v>303</v>
      </c>
      <c r="D118" s="253" t="s">
        <v>174</v>
      </c>
      <c r="E118" s="254">
        <v>2</v>
      </c>
      <c r="F118" s="255"/>
      <c r="G118" s="256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2">
        <v>0</v>
      </c>
      <c r="O118" s="232">
        <f>ROUND(E118*N118,2)</f>
        <v>0</v>
      </c>
      <c r="P118" s="232">
        <v>0</v>
      </c>
      <c r="Q118" s="232">
        <f>ROUND(E118*P118,2)</f>
        <v>0</v>
      </c>
      <c r="R118" s="232"/>
      <c r="S118" s="232" t="s">
        <v>178</v>
      </c>
      <c r="T118" s="232" t="s">
        <v>200</v>
      </c>
      <c r="U118" s="232">
        <v>0</v>
      </c>
      <c r="V118" s="232">
        <f>ROUND(E118*U118,2)</f>
        <v>0</v>
      </c>
      <c r="W118" s="232"/>
      <c r="X118" s="232" t="s">
        <v>161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287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51">
        <v>43</v>
      </c>
      <c r="B119" s="252" t="s">
        <v>304</v>
      </c>
      <c r="C119" s="262" t="s">
        <v>305</v>
      </c>
      <c r="D119" s="253" t="s">
        <v>306</v>
      </c>
      <c r="E119" s="254">
        <v>2</v>
      </c>
      <c r="F119" s="255"/>
      <c r="G119" s="256">
        <f>ROUND(E119*F119,2)</f>
        <v>0</v>
      </c>
      <c r="H119" s="233"/>
      <c r="I119" s="232">
        <f>ROUND(E119*H119,2)</f>
        <v>0</v>
      </c>
      <c r="J119" s="233"/>
      <c r="K119" s="232">
        <f>ROUND(E119*J119,2)</f>
        <v>0</v>
      </c>
      <c r="L119" s="232">
        <v>21</v>
      </c>
      <c r="M119" s="232">
        <f>G119*(1+L119/100)</f>
        <v>0</v>
      </c>
      <c r="N119" s="232">
        <v>0</v>
      </c>
      <c r="O119" s="232">
        <f>ROUND(E119*N119,2)</f>
        <v>0</v>
      </c>
      <c r="P119" s="232">
        <v>0</v>
      </c>
      <c r="Q119" s="232">
        <f>ROUND(E119*P119,2)</f>
        <v>0</v>
      </c>
      <c r="R119" s="232"/>
      <c r="S119" s="232" t="s">
        <v>178</v>
      </c>
      <c r="T119" s="232" t="s">
        <v>200</v>
      </c>
      <c r="U119" s="232">
        <v>0</v>
      </c>
      <c r="V119" s="232">
        <f>ROUND(E119*U119,2)</f>
        <v>0</v>
      </c>
      <c r="W119" s="232"/>
      <c r="X119" s="232" t="s">
        <v>161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287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51">
        <v>44</v>
      </c>
      <c r="B120" s="252" t="s">
        <v>307</v>
      </c>
      <c r="C120" s="262" t="s">
        <v>308</v>
      </c>
      <c r="D120" s="253" t="s">
        <v>166</v>
      </c>
      <c r="E120" s="254">
        <v>10</v>
      </c>
      <c r="F120" s="255"/>
      <c r="G120" s="256">
        <f>ROUND(E120*F120,2)</f>
        <v>0</v>
      </c>
      <c r="H120" s="233"/>
      <c r="I120" s="232">
        <f>ROUND(E120*H120,2)</f>
        <v>0</v>
      </c>
      <c r="J120" s="233"/>
      <c r="K120" s="232">
        <f>ROUND(E120*J120,2)</f>
        <v>0</v>
      </c>
      <c r="L120" s="232">
        <v>21</v>
      </c>
      <c r="M120" s="232">
        <f>G120*(1+L120/100)</f>
        <v>0</v>
      </c>
      <c r="N120" s="232">
        <v>0</v>
      </c>
      <c r="O120" s="232">
        <f>ROUND(E120*N120,2)</f>
        <v>0</v>
      </c>
      <c r="P120" s="232">
        <v>0</v>
      </c>
      <c r="Q120" s="232">
        <f>ROUND(E120*P120,2)</f>
        <v>0</v>
      </c>
      <c r="R120" s="232"/>
      <c r="S120" s="232" t="s">
        <v>148</v>
      </c>
      <c r="T120" s="232" t="s">
        <v>200</v>
      </c>
      <c r="U120" s="232">
        <v>6.7000000000000004E-2</v>
      </c>
      <c r="V120" s="232">
        <f>ROUND(E120*U120,2)</f>
        <v>0.67</v>
      </c>
      <c r="W120" s="232"/>
      <c r="X120" s="232" t="s">
        <v>161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287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51">
        <v>45</v>
      </c>
      <c r="B121" s="252" t="s">
        <v>309</v>
      </c>
      <c r="C121" s="262" t="s">
        <v>310</v>
      </c>
      <c r="D121" s="253" t="s">
        <v>185</v>
      </c>
      <c r="E121" s="254">
        <v>6.9000000000000006E-2</v>
      </c>
      <c r="F121" s="255"/>
      <c r="G121" s="256">
        <f>ROUND(E121*F121,2)</f>
        <v>0</v>
      </c>
      <c r="H121" s="233"/>
      <c r="I121" s="232">
        <f>ROUND(E121*H121,2)</f>
        <v>0</v>
      </c>
      <c r="J121" s="233"/>
      <c r="K121" s="232">
        <f>ROUND(E121*J121,2)</f>
        <v>0</v>
      </c>
      <c r="L121" s="232">
        <v>21</v>
      </c>
      <c r="M121" s="232">
        <f>G121*(1+L121/100)</f>
        <v>0</v>
      </c>
      <c r="N121" s="232">
        <v>0</v>
      </c>
      <c r="O121" s="232">
        <f>ROUND(E121*N121,2)</f>
        <v>0</v>
      </c>
      <c r="P121" s="232">
        <v>0</v>
      </c>
      <c r="Q121" s="232">
        <f>ROUND(E121*P121,2)</f>
        <v>0</v>
      </c>
      <c r="R121" s="232"/>
      <c r="S121" s="232" t="s">
        <v>178</v>
      </c>
      <c r="T121" s="232" t="s">
        <v>200</v>
      </c>
      <c r="U121" s="232">
        <v>0</v>
      </c>
      <c r="V121" s="232">
        <f>ROUND(E121*U121,2)</f>
        <v>0</v>
      </c>
      <c r="W121" s="232"/>
      <c r="X121" s="232" t="s">
        <v>161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287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x14ac:dyDescent="0.2">
      <c r="A122" s="239" t="s">
        <v>143</v>
      </c>
      <c r="B122" s="240" t="s">
        <v>90</v>
      </c>
      <c r="C122" s="259" t="s">
        <v>91</v>
      </c>
      <c r="D122" s="241"/>
      <c r="E122" s="242"/>
      <c r="F122" s="243"/>
      <c r="G122" s="244">
        <f>SUMIF(AG123:AG125,"&lt;&gt;NOR",G123:G125)</f>
        <v>0</v>
      </c>
      <c r="H122" s="238"/>
      <c r="I122" s="238">
        <f>SUM(I123:I125)</f>
        <v>0</v>
      </c>
      <c r="J122" s="238"/>
      <c r="K122" s="238">
        <f>SUM(K123:K125)</f>
        <v>0</v>
      </c>
      <c r="L122" s="238"/>
      <c r="M122" s="238">
        <f>SUM(M123:M125)</f>
        <v>0</v>
      </c>
      <c r="N122" s="238"/>
      <c r="O122" s="238">
        <f>SUM(O123:O125)</f>
        <v>0</v>
      </c>
      <c r="P122" s="238"/>
      <c r="Q122" s="238">
        <f>SUM(Q123:Q125)</f>
        <v>0</v>
      </c>
      <c r="R122" s="238"/>
      <c r="S122" s="238"/>
      <c r="T122" s="238"/>
      <c r="U122" s="238"/>
      <c r="V122" s="238">
        <f>SUM(V123:V125)</f>
        <v>0</v>
      </c>
      <c r="W122" s="238"/>
      <c r="X122" s="238"/>
      <c r="AG122" t="s">
        <v>144</v>
      </c>
    </row>
    <row r="123" spans="1:60" ht="22.5" outlineLevel="1" x14ac:dyDescent="0.2">
      <c r="A123" s="251">
        <v>46</v>
      </c>
      <c r="B123" s="252" t="s">
        <v>311</v>
      </c>
      <c r="C123" s="262" t="s">
        <v>312</v>
      </c>
      <c r="D123" s="253" t="s">
        <v>174</v>
      </c>
      <c r="E123" s="254">
        <v>1</v>
      </c>
      <c r="F123" s="255"/>
      <c r="G123" s="256">
        <f>ROUND(E123*F123,2)</f>
        <v>0</v>
      </c>
      <c r="H123" s="233"/>
      <c r="I123" s="232">
        <f>ROUND(E123*H123,2)</f>
        <v>0</v>
      </c>
      <c r="J123" s="233"/>
      <c r="K123" s="232">
        <f>ROUND(E123*J123,2)</f>
        <v>0</v>
      </c>
      <c r="L123" s="232">
        <v>21</v>
      </c>
      <c r="M123" s="232">
        <f>G123*(1+L123/100)</f>
        <v>0</v>
      </c>
      <c r="N123" s="232">
        <v>0</v>
      </c>
      <c r="O123" s="232">
        <f>ROUND(E123*N123,2)</f>
        <v>0</v>
      </c>
      <c r="P123" s="232">
        <v>0</v>
      </c>
      <c r="Q123" s="232">
        <f>ROUND(E123*P123,2)</f>
        <v>0</v>
      </c>
      <c r="R123" s="232"/>
      <c r="S123" s="232" t="s">
        <v>178</v>
      </c>
      <c r="T123" s="232" t="s">
        <v>200</v>
      </c>
      <c r="U123" s="232">
        <v>0</v>
      </c>
      <c r="V123" s="232">
        <f>ROUND(E123*U123,2)</f>
        <v>0</v>
      </c>
      <c r="W123" s="232"/>
      <c r="X123" s="232" t="s">
        <v>179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313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51">
        <v>47</v>
      </c>
      <c r="B124" s="252" t="s">
        <v>311</v>
      </c>
      <c r="C124" s="262" t="s">
        <v>314</v>
      </c>
      <c r="D124" s="253" t="s">
        <v>174</v>
      </c>
      <c r="E124" s="254">
        <v>1</v>
      </c>
      <c r="F124" s="255"/>
      <c r="G124" s="256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2">
        <v>0</v>
      </c>
      <c r="O124" s="232">
        <f>ROUND(E124*N124,2)</f>
        <v>0</v>
      </c>
      <c r="P124" s="232">
        <v>0</v>
      </c>
      <c r="Q124" s="232">
        <f>ROUND(E124*P124,2)</f>
        <v>0</v>
      </c>
      <c r="R124" s="232"/>
      <c r="S124" s="232" t="s">
        <v>178</v>
      </c>
      <c r="T124" s="232" t="s">
        <v>200</v>
      </c>
      <c r="U124" s="232">
        <v>0</v>
      </c>
      <c r="V124" s="232">
        <f>ROUND(E124*U124,2)</f>
        <v>0</v>
      </c>
      <c r="W124" s="232"/>
      <c r="X124" s="232" t="s">
        <v>161</v>
      </c>
      <c r="Y124" s="212"/>
      <c r="Z124" s="212"/>
      <c r="AA124" s="212"/>
      <c r="AB124" s="212"/>
      <c r="AC124" s="212"/>
      <c r="AD124" s="212"/>
      <c r="AE124" s="212"/>
      <c r="AF124" s="212"/>
      <c r="AG124" s="212" t="s">
        <v>287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51">
        <v>48</v>
      </c>
      <c r="B125" s="252" t="s">
        <v>315</v>
      </c>
      <c r="C125" s="262" t="s">
        <v>316</v>
      </c>
      <c r="D125" s="253" t="s">
        <v>185</v>
      </c>
      <c r="E125" s="254">
        <v>4.4999999999999998E-2</v>
      </c>
      <c r="F125" s="255"/>
      <c r="G125" s="256">
        <f>ROUND(E125*F125,2)</f>
        <v>0</v>
      </c>
      <c r="H125" s="233"/>
      <c r="I125" s="232">
        <f>ROUND(E125*H125,2)</f>
        <v>0</v>
      </c>
      <c r="J125" s="233"/>
      <c r="K125" s="232">
        <f>ROUND(E125*J125,2)</f>
        <v>0</v>
      </c>
      <c r="L125" s="232">
        <v>21</v>
      </c>
      <c r="M125" s="232">
        <f>G125*(1+L125/100)</f>
        <v>0</v>
      </c>
      <c r="N125" s="232">
        <v>0</v>
      </c>
      <c r="O125" s="232">
        <f>ROUND(E125*N125,2)</f>
        <v>0</v>
      </c>
      <c r="P125" s="232">
        <v>0</v>
      </c>
      <c r="Q125" s="232">
        <f>ROUND(E125*P125,2)</f>
        <v>0</v>
      </c>
      <c r="R125" s="232"/>
      <c r="S125" s="232" t="s">
        <v>178</v>
      </c>
      <c r="T125" s="232" t="s">
        <v>200</v>
      </c>
      <c r="U125" s="232">
        <v>0</v>
      </c>
      <c r="V125" s="232">
        <f>ROUND(E125*U125,2)</f>
        <v>0</v>
      </c>
      <c r="W125" s="232"/>
      <c r="X125" s="232" t="s">
        <v>161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287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">
      <c r="A126" s="239" t="s">
        <v>143</v>
      </c>
      <c r="B126" s="240" t="s">
        <v>92</v>
      </c>
      <c r="C126" s="259" t="s">
        <v>93</v>
      </c>
      <c r="D126" s="241"/>
      <c r="E126" s="242"/>
      <c r="F126" s="243"/>
      <c r="G126" s="244">
        <f>SUMIF(AG127:AG135,"&lt;&gt;NOR",G127:G135)</f>
        <v>0</v>
      </c>
      <c r="H126" s="238"/>
      <c r="I126" s="238">
        <f>SUM(I127:I135)</f>
        <v>0</v>
      </c>
      <c r="J126" s="238"/>
      <c r="K126" s="238">
        <f>SUM(K127:K135)</f>
        <v>0</v>
      </c>
      <c r="L126" s="238"/>
      <c r="M126" s="238">
        <f>SUM(M127:M135)</f>
        <v>0</v>
      </c>
      <c r="N126" s="238"/>
      <c r="O126" s="238">
        <f>SUM(O127:O135)</f>
        <v>0</v>
      </c>
      <c r="P126" s="238"/>
      <c r="Q126" s="238">
        <f>SUM(Q127:Q135)</f>
        <v>0</v>
      </c>
      <c r="R126" s="238"/>
      <c r="S126" s="238"/>
      <c r="T126" s="238"/>
      <c r="U126" s="238"/>
      <c r="V126" s="238">
        <f>SUM(V127:V135)</f>
        <v>0.25</v>
      </c>
      <c r="W126" s="238"/>
      <c r="X126" s="238"/>
      <c r="AG126" t="s">
        <v>144</v>
      </c>
    </row>
    <row r="127" spans="1:60" ht="33.75" outlineLevel="1" x14ac:dyDescent="0.2">
      <c r="A127" s="251">
        <v>49</v>
      </c>
      <c r="B127" s="252" t="s">
        <v>317</v>
      </c>
      <c r="C127" s="262" t="s">
        <v>318</v>
      </c>
      <c r="D127" s="253" t="s">
        <v>174</v>
      </c>
      <c r="E127" s="254">
        <v>2</v>
      </c>
      <c r="F127" s="255"/>
      <c r="G127" s="256">
        <f>ROUND(E127*F127,2)</f>
        <v>0</v>
      </c>
      <c r="H127" s="233"/>
      <c r="I127" s="232">
        <f>ROUND(E127*H127,2)</f>
        <v>0</v>
      </c>
      <c r="J127" s="233"/>
      <c r="K127" s="232">
        <f>ROUND(E127*J127,2)</f>
        <v>0</v>
      </c>
      <c r="L127" s="232">
        <v>21</v>
      </c>
      <c r="M127" s="232">
        <f>G127*(1+L127/100)</f>
        <v>0</v>
      </c>
      <c r="N127" s="232">
        <v>0</v>
      </c>
      <c r="O127" s="232">
        <f>ROUND(E127*N127,2)</f>
        <v>0</v>
      </c>
      <c r="P127" s="232">
        <v>0</v>
      </c>
      <c r="Q127" s="232">
        <f>ROUND(E127*P127,2)</f>
        <v>0</v>
      </c>
      <c r="R127" s="232"/>
      <c r="S127" s="232" t="s">
        <v>178</v>
      </c>
      <c r="T127" s="232" t="s">
        <v>200</v>
      </c>
      <c r="U127" s="232">
        <v>0</v>
      </c>
      <c r="V127" s="232">
        <f>ROUND(E127*U127,2)</f>
        <v>0</v>
      </c>
      <c r="W127" s="232"/>
      <c r="X127" s="232" t="s">
        <v>161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287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51">
        <v>50</v>
      </c>
      <c r="B128" s="252" t="s">
        <v>319</v>
      </c>
      <c r="C128" s="262" t="s">
        <v>320</v>
      </c>
      <c r="D128" s="253" t="s">
        <v>174</v>
      </c>
      <c r="E128" s="254">
        <v>1</v>
      </c>
      <c r="F128" s="255"/>
      <c r="G128" s="256">
        <f>ROUND(E128*F128,2)</f>
        <v>0</v>
      </c>
      <c r="H128" s="233"/>
      <c r="I128" s="232">
        <f>ROUND(E128*H128,2)</f>
        <v>0</v>
      </c>
      <c r="J128" s="233"/>
      <c r="K128" s="232">
        <f>ROUND(E128*J128,2)</f>
        <v>0</v>
      </c>
      <c r="L128" s="232">
        <v>21</v>
      </c>
      <c r="M128" s="232">
        <f>G128*(1+L128/100)</f>
        <v>0</v>
      </c>
      <c r="N128" s="232">
        <v>0</v>
      </c>
      <c r="O128" s="232">
        <f>ROUND(E128*N128,2)</f>
        <v>0</v>
      </c>
      <c r="P128" s="232">
        <v>0</v>
      </c>
      <c r="Q128" s="232">
        <f>ROUND(E128*P128,2)</f>
        <v>0</v>
      </c>
      <c r="R128" s="232"/>
      <c r="S128" s="232" t="s">
        <v>178</v>
      </c>
      <c r="T128" s="232" t="s">
        <v>200</v>
      </c>
      <c r="U128" s="232">
        <v>0</v>
      </c>
      <c r="V128" s="232">
        <f>ROUND(E128*U128,2)</f>
        <v>0</v>
      </c>
      <c r="W128" s="232"/>
      <c r="X128" s="232" t="s">
        <v>161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287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ht="22.5" outlineLevel="1" x14ac:dyDescent="0.2">
      <c r="A129" s="251">
        <v>51</v>
      </c>
      <c r="B129" s="252" t="s">
        <v>321</v>
      </c>
      <c r="C129" s="262" t="s">
        <v>322</v>
      </c>
      <c r="D129" s="253" t="s">
        <v>174</v>
      </c>
      <c r="E129" s="254">
        <v>1</v>
      </c>
      <c r="F129" s="255"/>
      <c r="G129" s="256">
        <f>ROUND(E129*F129,2)</f>
        <v>0</v>
      </c>
      <c r="H129" s="233"/>
      <c r="I129" s="232">
        <f>ROUND(E129*H129,2)</f>
        <v>0</v>
      </c>
      <c r="J129" s="233"/>
      <c r="K129" s="232">
        <f>ROUND(E129*J129,2)</f>
        <v>0</v>
      </c>
      <c r="L129" s="232">
        <v>21</v>
      </c>
      <c r="M129" s="232">
        <f>G129*(1+L129/100)</f>
        <v>0</v>
      </c>
      <c r="N129" s="232">
        <v>0</v>
      </c>
      <c r="O129" s="232">
        <f>ROUND(E129*N129,2)</f>
        <v>0</v>
      </c>
      <c r="P129" s="232">
        <v>0</v>
      </c>
      <c r="Q129" s="232">
        <f>ROUND(E129*P129,2)</f>
        <v>0</v>
      </c>
      <c r="R129" s="232"/>
      <c r="S129" s="232" t="s">
        <v>178</v>
      </c>
      <c r="T129" s="232" t="s">
        <v>200</v>
      </c>
      <c r="U129" s="232">
        <v>0</v>
      </c>
      <c r="V129" s="232">
        <f>ROUND(E129*U129,2)</f>
        <v>0</v>
      </c>
      <c r="W129" s="232"/>
      <c r="X129" s="232" t="s">
        <v>179</v>
      </c>
      <c r="Y129" s="212"/>
      <c r="Z129" s="212"/>
      <c r="AA129" s="212"/>
      <c r="AB129" s="212"/>
      <c r="AC129" s="212"/>
      <c r="AD129" s="212"/>
      <c r="AE129" s="212"/>
      <c r="AF129" s="212"/>
      <c r="AG129" s="212" t="s">
        <v>313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51">
        <v>52</v>
      </c>
      <c r="B130" s="252" t="s">
        <v>323</v>
      </c>
      <c r="C130" s="262" t="s">
        <v>324</v>
      </c>
      <c r="D130" s="253" t="s">
        <v>174</v>
      </c>
      <c r="E130" s="254">
        <v>1</v>
      </c>
      <c r="F130" s="255"/>
      <c r="G130" s="256">
        <f>ROUND(E130*F130,2)</f>
        <v>0</v>
      </c>
      <c r="H130" s="233"/>
      <c r="I130" s="232">
        <f>ROUND(E130*H130,2)</f>
        <v>0</v>
      </c>
      <c r="J130" s="233"/>
      <c r="K130" s="232">
        <f>ROUND(E130*J130,2)</f>
        <v>0</v>
      </c>
      <c r="L130" s="232">
        <v>21</v>
      </c>
      <c r="M130" s="232">
        <f>G130*(1+L130/100)</f>
        <v>0</v>
      </c>
      <c r="N130" s="232">
        <v>0</v>
      </c>
      <c r="O130" s="232">
        <f>ROUND(E130*N130,2)</f>
        <v>0</v>
      </c>
      <c r="P130" s="232">
        <v>0</v>
      </c>
      <c r="Q130" s="232">
        <f>ROUND(E130*P130,2)</f>
        <v>0</v>
      </c>
      <c r="R130" s="232"/>
      <c r="S130" s="232" t="s">
        <v>178</v>
      </c>
      <c r="T130" s="232" t="s">
        <v>200</v>
      </c>
      <c r="U130" s="232">
        <v>0</v>
      </c>
      <c r="V130" s="232">
        <f>ROUND(E130*U130,2)</f>
        <v>0</v>
      </c>
      <c r="W130" s="232"/>
      <c r="X130" s="232" t="s">
        <v>161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287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22.5" outlineLevel="1" x14ac:dyDescent="0.2">
      <c r="A131" s="251">
        <v>53</v>
      </c>
      <c r="B131" s="252" t="s">
        <v>325</v>
      </c>
      <c r="C131" s="262" t="s">
        <v>326</v>
      </c>
      <c r="D131" s="253" t="s">
        <v>174</v>
      </c>
      <c r="E131" s="254">
        <v>1</v>
      </c>
      <c r="F131" s="255"/>
      <c r="G131" s="256">
        <f>ROUND(E131*F131,2)</f>
        <v>0</v>
      </c>
      <c r="H131" s="233"/>
      <c r="I131" s="232">
        <f>ROUND(E131*H131,2)</f>
        <v>0</v>
      </c>
      <c r="J131" s="233"/>
      <c r="K131" s="232">
        <f>ROUND(E131*J131,2)</f>
        <v>0</v>
      </c>
      <c r="L131" s="232">
        <v>21</v>
      </c>
      <c r="M131" s="232">
        <f>G131*(1+L131/100)</f>
        <v>0</v>
      </c>
      <c r="N131" s="232">
        <v>0</v>
      </c>
      <c r="O131" s="232">
        <f>ROUND(E131*N131,2)</f>
        <v>0</v>
      </c>
      <c r="P131" s="232">
        <v>0</v>
      </c>
      <c r="Q131" s="232">
        <f>ROUND(E131*P131,2)</f>
        <v>0</v>
      </c>
      <c r="R131" s="232"/>
      <c r="S131" s="232" t="s">
        <v>148</v>
      </c>
      <c r="T131" s="232" t="s">
        <v>200</v>
      </c>
      <c r="U131" s="232">
        <v>0.246</v>
      </c>
      <c r="V131" s="232">
        <f>ROUND(E131*U131,2)</f>
        <v>0.25</v>
      </c>
      <c r="W131" s="232"/>
      <c r="X131" s="232" t="s">
        <v>161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287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51">
        <v>54</v>
      </c>
      <c r="B132" s="252" t="s">
        <v>327</v>
      </c>
      <c r="C132" s="262" t="s">
        <v>328</v>
      </c>
      <c r="D132" s="253" t="s">
        <v>174</v>
      </c>
      <c r="E132" s="254">
        <v>2</v>
      </c>
      <c r="F132" s="255"/>
      <c r="G132" s="256">
        <f>ROUND(E132*F132,2)</f>
        <v>0</v>
      </c>
      <c r="H132" s="233"/>
      <c r="I132" s="232">
        <f>ROUND(E132*H132,2)</f>
        <v>0</v>
      </c>
      <c r="J132" s="233"/>
      <c r="K132" s="232">
        <f>ROUND(E132*J132,2)</f>
        <v>0</v>
      </c>
      <c r="L132" s="232">
        <v>21</v>
      </c>
      <c r="M132" s="232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2"/>
      <c r="S132" s="232" t="s">
        <v>178</v>
      </c>
      <c r="T132" s="232" t="s">
        <v>200</v>
      </c>
      <c r="U132" s="232">
        <v>0</v>
      </c>
      <c r="V132" s="232">
        <f>ROUND(E132*U132,2)</f>
        <v>0</v>
      </c>
      <c r="W132" s="232"/>
      <c r="X132" s="232" t="s">
        <v>179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313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51">
        <v>55</v>
      </c>
      <c r="B133" s="252" t="s">
        <v>329</v>
      </c>
      <c r="C133" s="262" t="s">
        <v>330</v>
      </c>
      <c r="D133" s="253" t="s">
        <v>174</v>
      </c>
      <c r="E133" s="254">
        <v>1</v>
      </c>
      <c r="F133" s="255"/>
      <c r="G133" s="256">
        <f>ROUND(E133*F133,2)</f>
        <v>0</v>
      </c>
      <c r="H133" s="233"/>
      <c r="I133" s="232">
        <f>ROUND(E133*H133,2)</f>
        <v>0</v>
      </c>
      <c r="J133" s="233"/>
      <c r="K133" s="232">
        <f>ROUND(E133*J133,2)</f>
        <v>0</v>
      </c>
      <c r="L133" s="232">
        <v>21</v>
      </c>
      <c r="M133" s="232">
        <f>G133*(1+L133/100)</f>
        <v>0</v>
      </c>
      <c r="N133" s="232">
        <v>0</v>
      </c>
      <c r="O133" s="232">
        <f>ROUND(E133*N133,2)</f>
        <v>0</v>
      </c>
      <c r="P133" s="232">
        <v>0</v>
      </c>
      <c r="Q133" s="232">
        <f>ROUND(E133*P133,2)</f>
        <v>0</v>
      </c>
      <c r="R133" s="232"/>
      <c r="S133" s="232" t="s">
        <v>178</v>
      </c>
      <c r="T133" s="232" t="s">
        <v>200</v>
      </c>
      <c r="U133" s="232">
        <v>0</v>
      </c>
      <c r="V133" s="232">
        <f>ROUND(E133*U133,2)</f>
        <v>0</v>
      </c>
      <c r="W133" s="232"/>
      <c r="X133" s="232" t="s">
        <v>179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313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51">
        <v>56</v>
      </c>
      <c r="B134" s="252" t="s">
        <v>331</v>
      </c>
      <c r="C134" s="262" t="s">
        <v>332</v>
      </c>
      <c r="D134" s="253" t="s">
        <v>174</v>
      </c>
      <c r="E134" s="254">
        <v>2</v>
      </c>
      <c r="F134" s="255"/>
      <c r="G134" s="256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2">
        <v>0</v>
      </c>
      <c r="O134" s="232">
        <f>ROUND(E134*N134,2)</f>
        <v>0</v>
      </c>
      <c r="P134" s="232">
        <v>0</v>
      </c>
      <c r="Q134" s="232">
        <f>ROUND(E134*P134,2)</f>
        <v>0</v>
      </c>
      <c r="R134" s="232"/>
      <c r="S134" s="232" t="s">
        <v>178</v>
      </c>
      <c r="T134" s="232" t="s">
        <v>200</v>
      </c>
      <c r="U134" s="232">
        <v>0</v>
      </c>
      <c r="V134" s="232">
        <f>ROUND(E134*U134,2)</f>
        <v>0</v>
      </c>
      <c r="W134" s="232"/>
      <c r="X134" s="232" t="s">
        <v>179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313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51">
        <v>57</v>
      </c>
      <c r="B135" s="252" t="s">
        <v>333</v>
      </c>
      <c r="C135" s="262" t="s">
        <v>334</v>
      </c>
      <c r="D135" s="253" t="s">
        <v>174</v>
      </c>
      <c r="E135" s="254">
        <v>2</v>
      </c>
      <c r="F135" s="255"/>
      <c r="G135" s="256">
        <f>ROUND(E135*F135,2)</f>
        <v>0</v>
      </c>
      <c r="H135" s="233"/>
      <c r="I135" s="232">
        <f>ROUND(E135*H135,2)</f>
        <v>0</v>
      </c>
      <c r="J135" s="233"/>
      <c r="K135" s="232">
        <f>ROUND(E135*J135,2)</f>
        <v>0</v>
      </c>
      <c r="L135" s="232">
        <v>21</v>
      </c>
      <c r="M135" s="232">
        <f>G135*(1+L135/100)</f>
        <v>0</v>
      </c>
      <c r="N135" s="232">
        <v>0</v>
      </c>
      <c r="O135" s="232">
        <f>ROUND(E135*N135,2)</f>
        <v>0</v>
      </c>
      <c r="P135" s="232">
        <v>0</v>
      </c>
      <c r="Q135" s="232">
        <f>ROUND(E135*P135,2)</f>
        <v>0</v>
      </c>
      <c r="R135" s="232"/>
      <c r="S135" s="232" t="s">
        <v>178</v>
      </c>
      <c r="T135" s="232" t="s">
        <v>200</v>
      </c>
      <c r="U135" s="232">
        <v>0</v>
      </c>
      <c r="V135" s="232">
        <f>ROUND(E135*U135,2)</f>
        <v>0</v>
      </c>
      <c r="W135" s="232"/>
      <c r="X135" s="232" t="s">
        <v>161</v>
      </c>
      <c r="Y135" s="212"/>
      <c r="Z135" s="212"/>
      <c r="AA135" s="212"/>
      <c r="AB135" s="212"/>
      <c r="AC135" s="212"/>
      <c r="AD135" s="212"/>
      <c r="AE135" s="212"/>
      <c r="AF135" s="212"/>
      <c r="AG135" s="212" t="s">
        <v>287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x14ac:dyDescent="0.2">
      <c r="A136" s="239" t="s">
        <v>143</v>
      </c>
      <c r="B136" s="240" t="s">
        <v>94</v>
      </c>
      <c r="C136" s="259" t="s">
        <v>95</v>
      </c>
      <c r="D136" s="241"/>
      <c r="E136" s="242"/>
      <c r="F136" s="243"/>
      <c r="G136" s="244">
        <f>SUMIF(AG137:AG139,"&lt;&gt;NOR",G137:G139)</f>
        <v>0</v>
      </c>
      <c r="H136" s="238"/>
      <c r="I136" s="238">
        <f>SUM(I137:I139)</f>
        <v>0</v>
      </c>
      <c r="J136" s="238"/>
      <c r="K136" s="238">
        <f>SUM(K137:K139)</f>
        <v>0</v>
      </c>
      <c r="L136" s="238"/>
      <c r="M136" s="238">
        <f>SUM(M137:M139)</f>
        <v>0</v>
      </c>
      <c r="N136" s="238"/>
      <c r="O136" s="238">
        <f>SUM(O137:O139)</f>
        <v>0</v>
      </c>
      <c r="P136" s="238"/>
      <c r="Q136" s="238">
        <f>SUM(Q137:Q139)</f>
        <v>0</v>
      </c>
      <c r="R136" s="238"/>
      <c r="S136" s="238"/>
      <c r="T136" s="238"/>
      <c r="U136" s="238"/>
      <c r="V136" s="238">
        <f>SUM(V137:V139)</f>
        <v>0</v>
      </c>
      <c r="W136" s="238"/>
      <c r="X136" s="238"/>
      <c r="AG136" t="s">
        <v>144</v>
      </c>
    </row>
    <row r="137" spans="1:60" outlineLevel="1" x14ac:dyDescent="0.2">
      <c r="A137" s="251">
        <v>58</v>
      </c>
      <c r="B137" s="252" t="s">
        <v>335</v>
      </c>
      <c r="C137" s="262" t="s">
        <v>336</v>
      </c>
      <c r="D137" s="253" t="s">
        <v>174</v>
      </c>
      <c r="E137" s="254">
        <v>2</v>
      </c>
      <c r="F137" s="255"/>
      <c r="G137" s="256">
        <f>ROUND(E137*F137,2)</f>
        <v>0</v>
      </c>
      <c r="H137" s="233"/>
      <c r="I137" s="232">
        <f>ROUND(E137*H137,2)</f>
        <v>0</v>
      </c>
      <c r="J137" s="233"/>
      <c r="K137" s="232">
        <f>ROUND(E137*J137,2)</f>
        <v>0</v>
      </c>
      <c r="L137" s="232">
        <v>21</v>
      </c>
      <c r="M137" s="232">
        <f>G137*(1+L137/100)</f>
        <v>0</v>
      </c>
      <c r="N137" s="232">
        <v>0</v>
      </c>
      <c r="O137" s="232">
        <f>ROUND(E137*N137,2)</f>
        <v>0</v>
      </c>
      <c r="P137" s="232">
        <v>0</v>
      </c>
      <c r="Q137" s="232">
        <f>ROUND(E137*P137,2)</f>
        <v>0</v>
      </c>
      <c r="R137" s="232"/>
      <c r="S137" s="232" t="s">
        <v>178</v>
      </c>
      <c r="T137" s="232" t="s">
        <v>200</v>
      </c>
      <c r="U137" s="232">
        <v>0</v>
      </c>
      <c r="V137" s="232">
        <f>ROUND(E137*U137,2)</f>
        <v>0</v>
      </c>
      <c r="W137" s="232"/>
      <c r="X137" s="232" t="s">
        <v>161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287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ht="33.75" outlineLevel="1" x14ac:dyDescent="0.2">
      <c r="A138" s="251">
        <v>59</v>
      </c>
      <c r="B138" s="252" t="s">
        <v>337</v>
      </c>
      <c r="C138" s="262" t="s">
        <v>338</v>
      </c>
      <c r="D138" s="253" t="s">
        <v>174</v>
      </c>
      <c r="E138" s="254">
        <v>2</v>
      </c>
      <c r="F138" s="255"/>
      <c r="G138" s="256">
        <f>ROUND(E138*F138,2)</f>
        <v>0</v>
      </c>
      <c r="H138" s="233"/>
      <c r="I138" s="232">
        <f>ROUND(E138*H138,2)</f>
        <v>0</v>
      </c>
      <c r="J138" s="233"/>
      <c r="K138" s="232">
        <f>ROUND(E138*J138,2)</f>
        <v>0</v>
      </c>
      <c r="L138" s="232">
        <v>21</v>
      </c>
      <c r="M138" s="232">
        <f>G138*(1+L138/100)</f>
        <v>0</v>
      </c>
      <c r="N138" s="232">
        <v>0</v>
      </c>
      <c r="O138" s="232">
        <f>ROUND(E138*N138,2)</f>
        <v>0</v>
      </c>
      <c r="P138" s="232">
        <v>0</v>
      </c>
      <c r="Q138" s="232">
        <f>ROUND(E138*P138,2)</f>
        <v>0</v>
      </c>
      <c r="R138" s="232"/>
      <c r="S138" s="232" t="s">
        <v>178</v>
      </c>
      <c r="T138" s="232" t="s">
        <v>200</v>
      </c>
      <c r="U138" s="232">
        <v>0</v>
      </c>
      <c r="V138" s="232">
        <f>ROUND(E138*U138,2)</f>
        <v>0</v>
      </c>
      <c r="W138" s="232"/>
      <c r="X138" s="232" t="s">
        <v>179</v>
      </c>
      <c r="Y138" s="212"/>
      <c r="Z138" s="212"/>
      <c r="AA138" s="212"/>
      <c r="AB138" s="212"/>
      <c r="AC138" s="212"/>
      <c r="AD138" s="212"/>
      <c r="AE138" s="212"/>
      <c r="AF138" s="212"/>
      <c r="AG138" s="212" t="s">
        <v>313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51">
        <v>60</v>
      </c>
      <c r="B139" s="252" t="s">
        <v>339</v>
      </c>
      <c r="C139" s="262" t="s">
        <v>340</v>
      </c>
      <c r="D139" s="253" t="s">
        <v>185</v>
      </c>
      <c r="E139" s="254">
        <v>3.6999999999999998E-2</v>
      </c>
      <c r="F139" s="255"/>
      <c r="G139" s="256">
        <f>ROUND(E139*F139,2)</f>
        <v>0</v>
      </c>
      <c r="H139" s="233"/>
      <c r="I139" s="232">
        <f>ROUND(E139*H139,2)</f>
        <v>0</v>
      </c>
      <c r="J139" s="233"/>
      <c r="K139" s="232">
        <f>ROUND(E139*J139,2)</f>
        <v>0</v>
      </c>
      <c r="L139" s="232">
        <v>21</v>
      </c>
      <c r="M139" s="232">
        <f>G139*(1+L139/100)</f>
        <v>0</v>
      </c>
      <c r="N139" s="232">
        <v>0</v>
      </c>
      <c r="O139" s="232">
        <f>ROUND(E139*N139,2)</f>
        <v>0</v>
      </c>
      <c r="P139" s="232">
        <v>0</v>
      </c>
      <c r="Q139" s="232">
        <f>ROUND(E139*P139,2)</f>
        <v>0</v>
      </c>
      <c r="R139" s="232"/>
      <c r="S139" s="232" t="s">
        <v>178</v>
      </c>
      <c r="T139" s="232" t="s">
        <v>200</v>
      </c>
      <c r="U139" s="232">
        <v>0</v>
      </c>
      <c r="V139" s="232">
        <f>ROUND(E139*U139,2)</f>
        <v>0</v>
      </c>
      <c r="W139" s="232"/>
      <c r="X139" s="232" t="s">
        <v>161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287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x14ac:dyDescent="0.2">
      <c r="A140" s="239" t="s">
        <v>143</v>
      </c>
      <c r="B140" s="240" t="s">
        <v>96</v>
      </c>
      <c r="C140" s="259" t="s">
        <v>97</v>
      </c>
      <c r="D140" s="241"/>
      <c r="E140" s="242"/>
      <c r="F140" s="243"/>
      <c r="G140" s="244">
        <f>SUMIF(AG141:AG153,"&lt;&gt;NOR",G141:G153)</f>
        <v>0</v>
      </c>
      <c r="H140" s="238"/>
      <c r="I140" s="238">
        <f>SUM(I141:I153)</f>
        <v>0</v>
      </c>
      <c r="J140" s="238"/>
      <c r="K140" s="238">
        <f>SUM(K141:K153)</f>
        <v>0</v>
      </c>
      <c r="L140" s="238"/>
      <c r="M140" s="238">
        <f>SUM(M141:M153)</f>
        <v>0</v>
      </c>
      <c r="N140" s="238"/>
      <c r="O140" s="238">
        <f>SUM(O141:O153)</f>
        <v>1.9200000000000002</v>
      </c>
      <c r="P140" s="238"/>
      <c r="Q140" s="238">
        <f>SUM(Q141:Q153)</f>
        <v>0</v>
      </c>
      <c r="R140" s="238"/>
      <c r="S140" s="238"/>
      <c r="T140" s="238"/>
      <c r="U140" s="238"/>
      <c r="V140" s="238">
        <f>SUM(V141:V153)</f>
        <v>38.4</v>
      </c>
      <c r="W140" s="238"/>
      <c r="X140" s="238"/>
      <c r="AG140" t="s">
        <v>144</v>
      </c>
    </row>
    <row r="141" spans="1:60" ht="45" outlineLevel="1" x14ac:dyDescent="0.2">
      <c r="A141" s="245">
        <v>61</v>
      </c>
      <c r="B141" s="246" t="s">
        <v>341</v>
      </c>
      <c r="C141" s="260" t="s">
        <v>342</v>
      </c>
      <c r="D141" s="247" t="s">
        <v>166</v>
      </c>
      <c r="E141" s="248">
        <v>28.5</v>
      </c>
      <c r="F141" s="249"/>
      <c r="G141" s="250">
        <f>ROUND(E141*F141,2)</f>
        <v>0</v>
      </c>
      <c r="H141" s="233"/>
      <c r="I141" s="232">
        <f>ROUND(E141*H141,2)</f>
        <v>0</v>
      </c>
      <c r="J141" s="233"/>
      <c r="K141" s="232">
        <f>ROUND(E141*J141,2)</f>
        <v>0</v>
      </c>
      <c r="L141" s="232">
        <v>21</v>
      </c>
      <c r="M141" s="232">
        <f>G141*(1+L141/100)</f>
        <v>0</v>
      </c>
      <c r="N141" s="232">
        <v>2.75E-2</v>
      </c>
      <c r="O141" s="232">
        <f>ROUND(E141*N141,2)</f>
        <v>0.78</v>
      </c>
      <c r="P141" s="232">
        <v>0</v>
      </c>
      <c r="Q141" s="232">
        <f>ROUND(E141*P141,2)</f>
        <v>0</v>
      </c>
      <c r="R141" s="232"/>
      <c r="S141" s="232" t="s">
        <v>148</v>
      </c>
      <c r="T141" s="232" t="s">
        <v>148</v>
      </c>
      <c r="U141" s="232">
        <v>0.60599999999999998</v>
      </c>
      <c r="V141" s="232">
        <f>ROUND(E141*U141,2)</f>
        <v>17.27</v>
      </c>
      <c r="W141" s="232"/>
      <c r="X141" s="232" t="s">
        <v>161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170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9"/>
      <c r="B142" s="230"/>
      <c r="C142" s="261" t="s">
        <v>343</v>
      </c>
      <c r="D142" s="234"/>
      <c r="E142" s="235">
        <v>22.5</v>
      </c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152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9"/>
      <c r="B143" s="230"/>
      <c r="C143" s="261" t="s">
        <v>344</v>
      </c>
      <c r="D143" s="234"/>
      <c r="E143" s="235">
        <v>6</v>
      </c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152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45">
        <v>62</v>
      </c>
      <c r="B144" s="246" t="s">
        <v>345</v>
      </c>
      <c r="C144" s="260" t="s">
        <v>346</v>
      </c>
      <c r="D144" s="247" t="s">
        <v>347</v>
      </c>
      <c r="E144" s="248">
        <v>1.0944</v>
      </c>
      <c r="F144" s="249"/>
      <c r="G144" s="250">
        <f>ROUND(E144*F144,2)</f>
        <v>0</v>
      </c>
      <c r="H144" s="233"/>
      <c r="I144" s="232">
        <f>ROUND(E144*H144,2)</f>
        <v>0</v>
      </c>
      <c r="J144" s="233"/>
      <c r="K144" s="232">
        <f>ROUND(E144*J144,2)</f>
        <v>0</v>
      </c>
      <c r="L144" s="232">
        <v>21</v>
      </c>
      <c r="M144" s="232">
        <f>G144*(1+L144/100)</f>
        <v>0</v>
      </c>
      <c r="N144" s="232">
        <v>2.9499999999999999E-3</v>
      </c>
      <c r="O144" s="232">
        <f>ROUND(E144*N144,2)</f>
        <v>0</v>
      </c>
      <c r="P144" s="232">
        <v>0</v>
      </c>
      <c r="Q144" s="232">
        <f>ROUND(E144*P144,2)</f>
        <v>0</v>
      </c>
      <c r="R144" s="232"/>
      <c r="S144" s="232" t="s">
        <v>148</v>
      </c>
      <c r="T144" s="232" t="s">
        <v>148</v>
      </c>
      <c r="U144" s="232">
        <v>0</v>
      </c>
      <c r="V144" s="232">
        <f>ROUND(E144*U144,2)</f>
        <v>0</v>
      </c>
      <c r="W144" s="232"/>
      <c r="X144" s="232" t="s">
        <v>161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170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9"/>
      <c r="B145" s="230"/>
      <c r="C145" s="261" t="s">
        <v>348</v>
      </c>
      <c r="D145" s="234"/>
      <c r="E145" s="235">
        <v>1.0944</v>
      </c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152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51">
        <v>63</v>
      </c>
      <c r="B146" s="252" t="s">
        <v>349</v>
      </c>
      <c r="C146" s="262" t="s">
        <v>350</v>
      </c>
      <c r="D146" s="253" t="s">
        <v>147</v>
      </c>
      <c r="E146" s="254">
        <v>70.2</v>
      </c>
      <c r="F146" s="255"/>
      <c r="G146" s="256">
        <f>ROUND(E146*F146,2)</f>
        <v>0</v>
      </c>
      <c r="H146" s="233"/>
      <c r="I146" s="232">
        <f>ROUND(E146*H146,2)</f>
        <v>0</v>
      </c>
      <c r="J146" s="233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/>
      <c r="S146" s="232" t="s">
        <v>148</v>
      </c>
      <c r="T146" s="232" t="s">
        <v>148</v>
      </c>
      <c r="U146" s="232">
        <v>0.30099999999999999</v>
      </c>
      <c r="V146" s="232">
        <f>ROUND(E146*U146,2)</f>
        <v>21.13</v>
      </c>
      <c r="W146" s="232"/>
      <c r="X146" s="232" t="s">
        <v>161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170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45">
        <v>64</v>
      </c>
      <c r="B147" s="246" t="s">
        <v>351</v>
      </c>
      <c r="C147" s="260" t="s">
        <v>352</v>
      </c>
      <c r="D147" s="247" t="s">
        <v>347</v>
      </c>
      <c r="E147" s="248">
        <v>2.0182500000000001</v>
      </c>
      <c r="F147" s="249"/>
      <c r="G147" s="250">
        <f>ROUND(E147*F147,2)</f>
        <v>0</v>
      </c>
      <c r="H147" s="233"/>
      <c r="I147" s="232">
        <f>ROUND(E147*H147,2)</f>
        <v>0</v>
      </c>
      <c r="J147" s="233"/>
      <c r="K147" s="232">
        <f>ROUND(E147*J147,2)</f>
        <v>0</v>
      </c>
      <c r="L147" s="232">
        <v>21</v>
      </c>
      <c r="M147" s="232">
        <f>G147*(1+L147/100)</f>
        <v>0</v>
      </c>
      <c r="N147" s="232">
        <v>0.55000000000000004</v>
      </c>
      <c r="O147" s="232">
        <f>ROUND(E147*N147,2)</f>
        <v>1.1100000000000001</v>
      </c>
      <c r="P147" s="232">
        <v>0</v>
      </c>
      <c r="Q147" s="232">
        <f>ROUND(E147*P147,2)</f>
        <v>0</v>
      </c>
      <c r="R147" s="232" t="s">
        <v>353</v>
      </c>
      <c r="S147" s="232" t="s">
        <v>148</v>
      </c>
      <c r="T147" s="232" t="s">
        <v>175</v>
      </c>
      <c r="U147" s="232">
        <v>0</v>
      </c>
      <c r="V147" s="232">
        <f>ROUND(E147*U147,2)</f>
        <v>0</v>
      </c>
      <c r="W147" s="232"/>
      <c r="X147" s="232" t="s">
        <v>179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180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9"/>
      <c r="B148" s="230"/>
      <c r="C148" s="263" t="s">
        <v>256</v>
      </c>
      <c r="D148" s="236"/>
      <c r="E148" s="237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152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9"/>
      <c r="B149" s="230"/>
      <c r="C149" s="264" t="s">
        <v>354</v>
      </c>
      <c r="D149" s="236"/>
      <c r="E149" s="237">
        <v>80.73</v>
      </c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152</v>
      </c>
      <c r="AH149" s="212">
        <v>2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9"/>
      <c r="B150" s="230"/>
      <c r="C150" s="263" t="s">
        <v>258</v>
      </c>
      <c r="D150" s="236"/>
      <c r="E150" s="237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152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9"/>
      <c r="B151" s="230"/>
      <c r="C151" s="261" t="s">
        <v>355</v>
      </c>
      <c r="D151" s="234"/>
      <c r="E151" s="235">
        <v>2.0182500000000001</v>
      </c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152</v>
      </c>
      <c r="AH151" s="212">
        <v>0</v>
      </c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45">
        <v>65</v>
      </c>
      <c r="B152" s="246" t="s">
        <v>356</v>
      </c>
      <c r="C152" s="260" t="s">
        <v>357</v>
      </c>
      <c r="D152" s="247" t="s">
        <v>347</v>
      </c>
      <c r="E152" s="248">
        <v>2.0182500000000001</v>
      </c>
      <c r="F152" s="249"/>
      <c r="G152" s="250">
        <f>ROUND(E152*F152,2)</f>
        <v>0</v>
      </c>
      <c r="H152" s="233"/>
      <c r="I152" s="232">
        <f>ROUND(E152*H152,2)</f>
        <v>0</v>
      </c>
      <c r="J152" s="233"/>
      <c r="K152" s="232">
        <f>ROUND(E152*J152,2)</f>
        <v>0</v>
      </c>
      <c r="L152" s="232">
        <v>21</v>
      </c>
      <c r="M152" s="232">
        <f>G152*(1+L152/100)</f>
        <v>0</v>
      </c>
      <c r="N152" s="232">
        <v>1.549E-2</v>
      </c>
      <c r="O152" s="232">
        <f>ROUND(E152*N152,2)</f>
        <v>0.03</v>
      </c>
      <c r="P152" s="232">
        <v>0</v>
      </c>
      <c r="Q152" s="232">
        <f>ROUND(E152*P152,2)</f>
        <v>0</v>
      </c>
      <c r="R152" s="232"/>
      <c r="S152" s="232" t="s">
        <v>148</v>
      </c>
      <c r="T152" s="232" t="s">
        <v>148</v>
      </c>
      <c r="U152" s="232">
        <v>0</v>
      </c>
      <c r="V152" s="232">
        <f>ROUND(E152*U152,2)</f>
        <v>0</v>
      </c>
      <c r="W152" s="232"/>
      <c r="X152" s="232" t="s">
        <v>161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170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1" x14ac:dyDescent="0.2">
      <c r="A153" s="229">
        <v>66</v>
      </c>
      <c r="B153" s="230" t="s">
        <v>358</v>
      </c>
      <c r="C153" s="265" t="s">
        <v>359</v>
      </c>
      <c r="D153" s="231" t="s">
        <v>0</v>
      </c>
      <c r="E153" s="257"/>
      <c r="F153" s="233"/>
      <c r="G153" s="232">
        <f>ROUND(E153*F153,2)</f>
        <v>0</v>
      </c>
      <c r="H153" s="233"/>
      <c r="I153" s="232">
        <f>ROUND(E153*H153,2)</f>
        <v>0</v>
      </c>
      <c r="J153" s="233"/>
      <c r="K153" s="232">
        <f>ROUND(E153*J153,2)</f>
        <v>0</v>
      </c>
      <c r="L153" s="232">
        <v>21</v>
      </c>
      <c r="M153" s="232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2"/>
      <c r="S153" s="232" t="s">
        <v>148</v>
      </c>
      <c r="T153" s="232" t="s">
        <v>148</v>
      </c>
      <c r="U153" s="232">
        <v>0</v>
      </c>
      <c r="V153" s="232">
        <f>ROUND(E153*U153,2)</f>
        <v>0</v>
      </c>
      <c r="W153" s="232"/>
      <c r="X153" s="232" t="s">
        <v>274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275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239" t="s">
        <v>143</v>
      </c>
      <c r="B154" s="240" t="s">
        <v>98</v>
      </c>
      <c r="C154" s="259" t="s">
        <v>99</v>
      </c>
      <c r="D154" s="241"/>
      <c r="E154" s="242"/>
      <c r="F154" s="243"/>
      <c r="G154" s="244">
        <f>SUMIF(AG155:AG173,"&lt;&gt;NOR",G155:G173)</f>
        <v>0</v>
      </c>
      <c r="H154" s="238"/>
      <c r="I154" s="238">
        <f>SUM(I155:I173)</f>
        <v>0</v>
      </c>
      <c r="J154" s="238"/>
      <c r="K154" s="238">
        <f>SUM(K155:K173)</f>
        <v>0</v>
      </c>
      <c r="L154" s="238"/>
      <c r="M154" s="238">
        <f>SUM(M155:M173)</f>
        <v>0</v>
      </c>
      <c r="N154" s="238"/>
      <c r="O154" s="238">
        <f>SUM(O155:O173)</f>
        <v>0.84</v>
      </c>
      <c r="P154" s="238"/>
      <c r="Q154" s="238">
        <f>SUM(Q155:Q173)</f>
        <v>0</v>
      </c>
      <c r="R154" s="238"/>
      <c r="S154" s="238"/>
      <c r="T154" s="238"/>
      <c r="U154" s="238"/>
      <c r="V154" s="238">
        <f>SUM(V155:V173)</f>
        <v>72.599999999999994</v>
      </c>
      <c r="W154" s="238"/>
      <c r="X154" s="238"/>
      <c r="AG154" t="s">
        <v>144</v>
      </c>
    </row>
    <row r="155" spans="1:60" ht="33.75" outlineLevel="1" x14ac:dyDescent="0.2">
      <c r="A155" s="245">
        <v>67</v>
      </c>
      <c r="B155" s="246" t="s">
        <v>360</v>
      </c>
      <c r="C155" s="260" t="s">
        <v>361</v>
      </c>
      <c r="D155" s="247" t="s">
        <v>147</v>
      </c>
      <c r="E155" s="248">
        <v>59.8</v>
      </c>
      <c r="F155" s="249"/>
      <c r="G155" s="250">
        <f>ROUND(E155*F155,2)</f>
        <v>0</v>
      </c>
      <c r="H155" s="233"/>
      <c r="I155" s="232">
        <f>ROUND(E155*H155,2)</f>
        <v>0</v>
      </c>
      <c r="J155" s="233"/>
      <c r="K155" s="232">
        <f>ROUND(E155*J155,2)</f>
        <v>0</v>
      </c>
      <c r="L155" s="232">
        <v>21</v>
      </c>
      <c r="M155" s="232">
        <f>G155*(1+L155/100)</f>
        <v>0</v>
      </c>
      <c r="N155" s="232">
        <v>1.3729999999999999E-2</v>
      </c>
      <c r="O155" s="232">
        <f>ROUND(E155*N155,2)</f>
        <v>0.82</v>
      </c>
      <c r="P155" s="232">
        <v>0</v>
      </c>
      <c r="Q155" s="232">
        <f>ROUND(E155*P155,2)</f>
        <v>0</v>
      </c>
      <c r="R155" s="232"/>
      <c r="S155" s="232" t="s">
        <v>148</v>
      </c>
      <c r="T155" s="232" t="s">
        <v>148</v>
      </c>
      <c r="U155" s="232">
        <v>1.0109999999999999</v>
      </c>
      <c r="V155" s="232">
        <f>ROUND(E155*U155,2)</f>
        <v>60.46</v>
      </c>
      <c r="W155" s="232"/>
      <c r="X155" s="232" t="s">
        <v>161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170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9"/>
      <c r="B156" s="230"/>
      <c r="C156" s="261" t="s">
        <v>227</v>
      </c>
      <c r="D156" s="234"/>
      <c r="E156" s="235">
        <v>33.54</v>
      </c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152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29"/>
      <c r="B157" s="230"/>
      <c r="C157" s="261" t="s">
        <v>362</v>
      </c>
      <c r="D157" s="234"/>
      <c r="E157" s="235">
        <v>20.7</v>
      </c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152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9"/>
      <c r="B158" s="230"/>
      <c r="C158" s="261" t="s">
        <v>229</v>
      </c>
      <c r="D158" s="234"/>
      <c r="E158" s="235">
        <v>2.86</v>
      </c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152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9"/>
      <c r="B159" s="230"/>
      <c r="C159" s="261" t="s">
        <v>230</v>
      </c>
      <c r="D159" s="234"/>
      <c r="E159" s="235">
        <v>1.35</v>
      </c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152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9"/>
      <c r="B160" s="230"/>
      <c r="C160" s="261" t="s">
        <v>231</v>
      </c>
      <c r="D160" s="234"/>
      <c r="E160" s="235">
        <v>1.35</v>
      </c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152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45">
        <v>68</v>
      </c>
      <c r="B161" s="246" t="s">
        <v>363</v>
      </c>
      <c r="C161" s="260" t="s">
        <v>364</v>
      </c>
      <c r="D161" s="247" t="s">
        <v>147</v>
      </c>
      <c r="E161" s="248">
        <v>2.7</v>
      </c>
      <c r="F161" s="249"/>
      <c r="G161" s="250">
        <f>ROUND(E161*F161,2)</f>
        <v>0</v>
      </c>
      <c r="H161" s="233"/>
      <c r="I161" s="232">
        <f>ROUND(E161*H161,2)</f>
        <v>0</v>
      </c>
      <c r="J161" s="233"/>
      <c r="K161" s="232">
        <f>ROUND(E161*J161,2)</f>
        <v>0</v>
      </c>
      <c r="L161" s="232">
        <v>21</v>
      </c>
      <c r="M161" s="232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2"/>
      <c r="S161" s="232" t="s">
        <v>148</v>
      </c>
      <c r="T161" s="232" t="s">
        <v>148</v>
      </c>
      <c r="U161" s="232">
        <v>0.57999999999999996</v>
      </c>
      <c r="V161" s="232">
        <f>ROUND(E161*U161,2)</f>
        <v>1.57</v>
      </c>
      <c r="W161" s="232"/>
      <c r="X161" s="232" t="s">
        <v>161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170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9"/>
      <c r="B162" s="230"/>
      <c r="C162" s="261" t="s">
        <v>365</v>
      </c>
      <c r="D162" s="234"/>
      <c r="E162" s="235">
        <v>2.7</v>
      </c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152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45">
        <v>69</v>
      </c>
      <c r="B163" s="246" t="s">
        <v>366</v>
      </c>
      <c r="C163" s="260" t="s">
        <v>367</v>
      </c>
      <c r="D163" s="247" t="s">
        <v>147</v>
      </c>
      <c r="E163" s="248">
        <v>2.86</v>
      </c>
      <c r="F163" s="249"/>
      <c r="G163" s="250">
        <f>ROUND(E163*F163,2)</f>
        <v>0</v>
      </c>
      <c r="H163" s="233"/>
      <c r="I163" s="232">
        <f>ROUND(E163*H163,2)</f>
        <v>0</v>
      </c>
      <c r="J163" s="233"/>
      <c r="K163" s="232">
        <f>ROUND(E163*J163,2)</f>
        <v>0</v>
      </c>
      <c r="L163" s="232">
        <v>21</v>
      </c>
      <c r="M163" s="232">
        <f>G163*(1+L163/100)</f>
        <v>0</v>
      </c>
      <c r="N163" s="232">
        <v>0</v>
      </c>
      <c r="O163" s="232">
        <f>ROUND(E163*N163,2)</f>
        <v>0</v>
      </c>
      <c r="P163" s="232">
        <v>0</v>
      </c>
      <c r="Q163" s="232">
        <f>ROUND(E163*P163,2)</f>
        <v>0</v>
      </c>
      <c r="R163" s="232"/>
      <c r="S163" s="232" t="s">
        <v>148</v>
      </c>
      <c r="T163" s="232" t="s">
        <v>148</v>
      </c>
      <c r="U163" s="232">
        <v>0.43</v>
      </c>
      <c r="V163" s="232">
        <f>ROUND(E163*U163,2)</f>
        <v>1.23</v>
      </c>
      <c r="W163" s="232"/>
      <c r="X163" s="232" t="s">
        <v>161</v>
      </c>
      <c r="Y163" s="212"/>
      <c r="Z163" s="212"/>
      <c r="AA163" s="212"/>
      <c r="AB163" s="212"/>
      <c r="AC163" s="212"/>
      <c r="AD163" s="212"/>
      <c r="AE163" s="212"/>
      <c r="AF163" s="212"/>
      <c r="AG163" s="212" t="s">
        <v>170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9"/>
      <c r="B164" s="230"/>
      <c r="C164" s="261" t="s">
        <v>368</v>
      </c>
      <c r="D164" s="234"/>
      <c r="E164" s="235">
        <v>2.86</v>
      </c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152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45">
        <v>70</v>
      </c>
      <c r="B165" s="246" t="s">
        <v>369</v>
      </c>
      <c r="C165" s="260" t="s">
        <v>370</v>
      </c>
      <c r="D165" s="247" t="s">
        <v>147</v>
      </c>
      <c r="E165" s="248">
        <v>59.8</v>
      </c>
      <c r="F165" s="249"/>
      <c r="G165" s="250">
        <f>ROUND(E165*F165,2)</f>
        <v>0</v>
      </c>
      <c r="H165" s="233"/>
      <c r="I165" s="232">
        <f>ROUND(E165*H165,2)</f>
        <v>0</v>
      </c>
      <c r="J165" s="233"/>
      <c r="K165" s="232">
        <f>ROUND(E165*J165,2)</f>
        <v>0</v>
      </c>
      <c r="L165" s="232">
        <v>21</v>
      </c>
      <c r="M165" s="232">
        <f>G165*(1+L165/100)</f>
        <v>0</v>
      </c>
      <c r="N165" s="232">
        <v>2.0000000000000001E-4</v>
      </c>
      <c r="O165" s="232">
        <f>ROUND(E165*N165,2)</f>
        <v>0.01</v>
      </c>
      <c r="P165" s="232">
        <v>0</v>
      </c>
      <c r="Q165" s="232">
        <f>ROUND(E165*P165,2)</f>
        <v>0</v>
      </c>
      <c r="R165" s="232"/>
      <c r="S165" s="232" t="s">
        <v>178</v>
      </c>
      <c r="T165" s="232" t="s">
        <v>148</v>
      </c>
      <c r="U165" s="232">
        <v>0.14000000000000001</v>
      </c>
      <c r="V165" s="232">
        <f>ROUND(E165*U165,2)</f>
        <v>8.3699999999999992</v>
      </c>
      <c r="W165" s="232"/>
      <c r="X165" s="232" t="s">
        <v>161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170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29"/>
      <c r="B166" s="230"/>
      <c r="C166" s="261" t="s">
        <v>227</v>
      </c>
      <c r="D166" s="234"/>
      <c r="E166" s="235">
        <v>33.54</v>
      </c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152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29"/>
      <c r="B167" s="230"/>
      <c r="C167" s="261" t="s">
        <v>228</v>
      </c>
      <c r="D167" s="234"/>
      <c r="E167" s="235">
        <v>20.7</v>
      </c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152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9"/>
      <c r="B168" s="230"/>
      <c r="C168" s="261" t="s">
        <v>229</v>
      </c>
      <c r="D168" s="234"/>
      <c r="E168" s="235">
        <v>2.86</v>
      </c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152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29"/>
      <c r="B169" s="230"/>
      <c r="C169" s="261" t="s">
        <v>230</v>
      </c>
      <c r="D169" s="234"/>
      <c r="E169" s="235">
        <v>1.35</v>
      </c>
      <c r="F169" s="232"/>
      <c r="G169" s="232"/>
      <c r="H169" s="232"/>
      <c r="I169" s="232"/>
      <c r="J169" s="232"/>
      <c r="K169" s="232"/>
      <c r="L169" s="232"/>
      <c r="M169" s="232"/>
      <c r="N169" s="232"/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152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29"/>
      <c r="B170" s="230"/>
      <c r="C170" s="261" t="s">
        <v>231</v>
      </c>
      <c r="D170" s="234"/>
      <c r="E170" s="235">
        <v>1.35</v>
      </c>
      <c r="F170" s="232"/>
      <c r="G170" s="232"/>
      <c r="H170" s="232"/>
      <c r="I170" s="232"/>
      <c r="J170" s="232"/>
      <c r="K170" s="232"/>
      <c r="L170" s="232"/>
      <c r="M170" s="232"/>
      <c r="N170" s="232"/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152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45">
        <v>71</v>
      </c>
      <c r="B171" s="246" t="s">
        <v>371</v>
      </c>
      <c r="C171" s="260" t="s">
        <v>372</v>
      </c>
      <c r="D171" s="247" t="s">
        <v>147</v>
      </c>
      <c r="E171" s="248">
        <v>68.77</v>
      </c>
      <c r="F171" s="249"/>
      <c r="G171" s="250">
        <f>ROUND(E171*F171,2)</f>
        <v>0</v>
      </c>
      <c r="H171" s="233"/>
      <c r="I171" s="232">
        <f>ROUND(E171*H171,2)</f>
        <v>0</v>
      </c>
      <c r="J171" s="233"/>
      <c r="K171" s="232">
        <f>ROUND(E171*J171,2)</f>
        <v>0</v>
      </c>
      <c r="L171" s="232">
        <v>21</v>
      </c>
      <c r="M171" s="232">
        <f>G171*(1+L171/100)</f>
        <v>0</v>
      </c>
      <c r="N171" s="232">
        <v>1.1E-4</v>
      </c>
      <c r="O171" s="232">
        <f>ROUND(E171*N171,2)</f>
        <v>0.01</v>
      </c>
      <c r="P171" s="232">
        <v>0</v>
      </c>
      <c r="Q171" s="232">
        <f>ROUND(E171*P171,2)</f>
        <v>0</v>
      </c>
      <c r="R171" s="232" t="s">
        <v>353</v>
      </c>
      <c r="S171" s="232" t="s">
        <v>148</v>
      </c>
      <c r="T171" s="232" t="s">
        <v>148</v>
      </c>
      <c r="U171" s="232">
        <v>0</v>
      </c>
      <c r="V171" s="232">
        <f>ROUND(E171*U171,2)</f>
        <v>0</v>
      </c>
      <c r="W171" s="232"/>
      <c r="X171" s="232" t="s">
        <v>179</v>
      </c>
      <c r="Y171" s="212"/>
      <c r="Z171" s="212"/>
      <c r="AA171" s="212"/>
      <c r="AB171" s="212"/>
      <c r="AC171" s="212"/>
      <c r="AD171" s="212"/>
      <c r="AE171" s="212"/>
      <c r="AF171" s="212"/>
      <c r="AG171" s="212" t="s">
        <v>180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9"/>
      <c r="B172" s="230"/>
      <c r="C172" s="261" t="s">
        <v>373</v>
      </c>
      <c r="D172" s="234"/>
      <c r="E172" s="235">
        <v>68.77</v>
      </c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152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51">
        <v>72</v>
      </c>
      <c r="B173" s="252" t="s">
        <v>374</v>
      </c>
      <c r="C173" s="262" t="s">
        <v>375</v>
      </c>
      <c r="D173" s="253" t="s">
        <v>185</v>
      </c>
      <c r="E173" s="254">
        <v>0.84057999999999999</v>
      </c>
      <c r="F173" s="255"/>
      <c r="G173" s="256">
        <f>ROUND(E173*F173,2)</f>
        <v>0</v>
      </c>
      <c r="H173" s="233"/>
      <c r="I173" s="232">
        <f>ROUND(E173*H173,2)</f>
        <v>0</v>
      </c>
      <c r="J173" s="233"/>
      <c r="K173" s="232">
        <f>ROUND(E173*J173,2)</f>
        <v>0</v>
      </c>
      <c r="L173" s="232">
        <v>21</v>
      </c>
      <c r="M173" s="232">
        <f>G173*(1+L173/100)</f>
        <v>0</v>
      </c>
      <c r="N173" s="232">
        <v>0</v>
      </c>
      <c r="O173" s="232">
        <f>ROUND(E173*N173,2)</f>
        <v>0</v>
      </c>
      <c r="P173" s="232">
        <v>0</v>
      </c>
      <c r="Q173" s="232">
        <f>ROUND(E173*P173,2)</f>
        <v>0</v>
      </c>
      <c r="R173" s="232"/>
      <c r="S173" s="232" t="s">
        <v>148</v>
      </c>
      <c r="T173" s="232" t="s">
        <v>148</v>
      </c>
      <c r="U173" s="232">
        <v>1.1559999999999999</v>
      </c>
      <c r="V173" s="232">
        <f>ROUND(E173*U173,2)</f>
        <v>0.97</v>
      </c>
      <c r="W173" s="232"/>
      <c r="X173" s="232" t="s">
        <v>274</v>
      </c>
      <c r="Y173" s="212"/>
      <c r="Z173" s="212"/>
      <c r="AA173" s="212"/>
      <c r="AB173" s="212"/>
      <c r="AC173" s="212"/>
      <c r="AD173" s="212"/>
      <c r="AE173" s="212"/>
      <c r="AF173" s="212"/>
      <c r="AG173" s="212" t="s">
        <v>275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39" t="s">
        <v>143</v>
      </c>
      <c r="B174" s="240" t="s">
        <v>100</v>
      </c>
      <c r="C174" s="259" t="s">
        <v>101</v>
      </c>
      <c r="D174" s="241"/>
      <c r="E174" s="242"/>
      <c r="F174" s="243"/>
      <c r="G174" s="244">
        <f>SUMIF(AG175:AG193,"&lt;&gt;NOR",G175:G193)</f>
        <v>0</v>
      </c>
      <c r="H174" s="238"/>
      <c r="I174" s="238">
        <f>SUM(I175:I193)</f>
        <v>0</v>
      </c>
      <c r="J174" s="238"/>
      <c r="K174" s="238">
        <f>SUM(K175:K193)</f>
        <v>0</v>
      </c>
      <c r="L174" s="238"/>
      <c r="M174" s="238">
        <f>SUM(M175:M193)</f>
        <v>0</v>
      </c>
      <c r="N174" s="238"/>
      <c r="O174" s="238">
        <f>SUM(O175:O193)</f>
        <v>0.05</v>
      </c>
      <c r="P174" s="238"/>
      <c r="Q174" s="238">
        <f>SUM(Q175:Q193)</f>
        <v>0</v>
      </c>
      <c r="R174" s="238"/>
      <c r="S174" s="238"/>
      <c r="T174" s="238"/>
      <c r="U174" s="238"/>
      <c r="V174" s="238">
        <f>SUM(V175:V193)</f>
        <v>12.99</v>
      </c>
      <c r="W174" s="238"/>
      <c r="X174" s="238"/>
      <c r="AG174" t="s">
        <v>144</v>
      </c>
    </row>
    <row r="175" spans="1:60" outlineLevel="1" x14ac:dyDescent="0.2">
      <c r="A175" s="251">
        <v>73</v>
      </c>
      <c r="B175" s="252" t="s">
        <v>376</v>
      </c>
      <c r="C175" s="262" t="s">
        <v>377</v>
      </c>
      <c r="D175" s="253" t="s">
        <v>174</v>
      </c>
      <c r="E175" s="254">
        <v>1</v>
      </c>
      <c r="F175" s="255"/>
      <c r="G175" s="256">
        <f>ROUND(E175*F175,2)</f>
        <v>0</v>
      </c>
      <c r="H175" s="233"/>
      <c r="I175" s="232">
        <f>ROUND(E175*H175,2)</f>
        <v>0</v>
      </c>
      <c r="J175" s="233"/>
      <c r="K175" s="232">
        <f>ROUND(E175*J175,2)</f>
        <v>0</v>
      </c>
      <c r="L175" s="232">
        <v>21</v>
      </c>
      <c r="M175" s="232">
        <f>G175*(1+L175/100)</f>
        <v>0</v>
      </c>
      <c r="N175" s="232">
        <v>0</v>
      </c>
      <c r="O175" s="232">
        <f>ROUND(E175*N175,2)</f>
        <v>0</v>
      </c>
      <c r="P175" s="232">
        <v>0</v>
      </c>
      <c r="Q175" s="232">
        <f>ROUND(E175*P175,2)</f>
        <v>0</v>
      </c>
      <c r="R175" s="232"/>
      <c r="S175" s="232" t="s">
        <v>148</v>
      </c>
      <c r="T175" s="232" t="s">
        <v>175</v>
      </c>
      <c r="U175" s="232">
        <v>3.7</v>
      </c>
      <c r="V175" s="232">
        <f>ROUND(E175*U175,2)</f>
        <v>3.7</v>
      </c>
      <c r="W175" s="232"/>
      <c r="X175" s="232" t="s">
        <v>161</v>
      </c>
      <c r="Y175" s="212"/>
      <c r="Z175" s="212"/>
      <c r="AA175" s="212"/>
      <c r="AB175" s="212"/>
      <c r="AC175" s="212"/>
      <c r="AD175" s="212"/>
      <c r="AE175" s="212"/>
      <c r="AF175" s="212"/>
      <c r="AG175" s="212" t="s">
        <v>170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51">
        <v>74</v>
      </c>
      <c r="B176" s="252" t="s">
        <v>378</v>
      </c>
      <c r="C176" s="262" t="s">
        <v>379</v>
      </c>
      <c r="D176" s="253" t="s">
        <v>174</v>
      </c>
      <c r="E176" s="254">
        <v>1</v>
      </c>
      <c r="F176" s="255"/>
      <c r="G176" s="256">
        <f>ROUND(E176*F176,2)</f>
        <v>0</v>
      </c>
      <c r="H176" s="233"/>
      <c r="I176" s="232">
        <f>ROUND(E176*H176,2)</f>
        <v>0</v>
      </c>
      <c r="J176" s="233"/>
      <c r="K176" s="232">
        <f>ROUND(E176*J176,2)</f>
        <v>0</v>
      </c>
      <c r="L176" s="232">
        <v>21</v>
      </c>
      <c r="M176" s="232">
        <f>G176*(1+L176/100)</f>
        <v>0</v>
      </c>
      <c r="N176" s="232">
        <v>0</v>
      </c>
      <c r="O176" s="232">
        <f>ROUND(E176*N176,2)</f>
        <v>0</v>
      </c>
      <c r="P176" s="232">
        <v>0</v>
      </c>
      <c r="Q176" s="232">
        <f>ROUND(E176*P176,2)</f>
        <v>0</v>
      </c>
      <c r="R176" s="232"/>
      <c r="S176" s="232" t="s">
        <v>178</v>
      </c>
      <c r="T176" s="232" t="s">
        <v>148</v>
      </c>
      <c r="U176" s="232">
        <v>2.5</v>
      </c>
      <c r="V176" s="232">
        <f>ROUND(E176*U176,2)</f>
        <v>2.5</v>
      </c>
      <c r="W176" s="232"/>
      <c r="X176" s="232" t="s">
        <v>161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170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51">
        <v>75</v>
      </c>
      <c r="B177" s="252" t="s">
        <v>380</v>
      </c>
      <c r="C177" s="262" t="s">
        <v>381</v>
      </c>
      <c r="D177" s="253" t="s">
        <v>174</v>
      </c>
      <c r="E177" s="254">
        <v>3</v>
      </c>
      <c r="F177" s="255"/>
      <c r="G177" s="256">
        <f>ROUND(E177*F177,2)</f>
        <v>0</v>
      </c>
      <c r="H177" s="233"/>
      <c r="I177" s="232">
        <f>ROUND(E177*H177,2)</f>
        <v>0</v>
      </c>
      <c r="J177" s="233"/>
      <c r="K177" s="232">
        <f>ROUND(E177*J177,2)</f>
        <v>0</v>
      </c>
      <c r="L177" s="232">
        <v>21</v>
      </c>
      <c r="M177" s="232">
        <f>G177*(1+L177/100)</f>
        <v>0</v>
      </c>
      <c r="N177" s="232">
        <v>0</v>
      </c>
      <c r="O177" s="232">
        <f>ROUND(E177*N177,2)</f>
        <v>0</v>
      </c>
      <c r="P177" s="232">
        <v>0</v>
      </c>
      <c r="Q177" s="232">
        <f>ROUND(E177*P177,2)</f>
        <v>0</v>
      </c>
      <c r="R177" s="232"/>
      <c r="S177" s="232" t="s">
        <v>148</v>
      </c>
      <c r="T177" s="232" t="s">
        <v>148</v>
      </c>
      <c r="U177" s="232">
        <v>1.45</v>
      </c>
      <c r="V177" s="232">
        <f>ROUND(E177*U177,2)</f>
        <v>4.3499999999999996</v>
      </c>
      <c r="W177" s="232"/>
      <c r="X177" s="232" t="s">
        <v>161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170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51">
        <v>76</v>
      </c>
      <c r="B178" s="252" t="s">
        <v>382</v>
      </c>
      <c r="C178" s="262" t="s">
        <v>383</v>
      </c>
      <c r="D178" s="253" t="s">
        <v>174</v>
      </c>
      <c r="E178" s="254">
        <v>3</v>
      </c>
      <c r="F178" s="255"/>
      <c r="G178" s="256">
        <f>ROUND(E178*F178,2)</f>
        <v>0</v>
      </c>
      <c r="H178" s="233"/>
      <c r="I178" s="232">
        <f>ROUND(E178*H178,2)</f>
        <v>0</v>
      </c>
      <c r="J178" s="233"/>
      <c r="K178" s="232">
        <f>ROUND(E178*J178,2)</f>
        <v>0</v>
      </c>
      <c r="L178" s="232">
        <v>21</v>
      </c>
      <c r="M178" s="232">
        <f>G178*(1+L178/100)</f>
        <v>0</v>
      </c>
      <c r="N178" s="232">
        <v>1.55E-2</v>
      </c>
      <c r="O178" s="232">
        <f>ROUND(E178*N178,2)</f>
        <v>0.05</v>
      </c>
      <c r="P178" s="232">
        <v>0</v>
      </c>
      <c r="Q178" s="232">
        <f>ROUND(E178*P178,2)</f>
        <v>0</v>
      </c>
      <c r="R178" s="232"/>
      <c r="S178" s="232" t="s">
        <v>178</v>
      </c>
      <c r="T178" s="232" t="s">
        <v>200</v>
      </c>
      <c r="U178" s="232">
        <v>0</v>
      </c>
      <c r="V178" s="232">
        <f>ROUND(E178*U178,2)</f>
        <v>0</v>
      </c>
      <c r="W178" s="232"/>
      <c r="X178" s="232" t="s">
        <v>179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180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51">
        <v>77</v>
      </c>
      <c r="B179" s="252" t="s">
        <v>384</v>
      </c>
      <c r="C179" s="262" t="s">
        <v>385</v>
      </c>
      <c r="D179" s="253" t="s">
        <v>174</v>
      </c>
      <c r="E179" s="254">
        <v>3</v>
      </c>
      <c r="F179" s="255"/>
      <c r="G179" s="256">
        <f>ROUND(E179*F179,2)</f>
        <v>0</v>
      </c>
      <c r="H179" s="233"/>
      <c r="I179" s="232">
        <f>ROUND(E179*H179,2)</f>
        <v>0</v>
      </c>
      <c r="J179" s="233"/>
      <c r="K179" s="232">
        <f>ROUND(E179*J179,2)</f>
        <v>0</v>
      </c>
      <c r="L179" s="232">
        <v>21</v>
      </c>
      <c r="M179" s="232">
        <f>G179*(1+L179/100)</f>
        <v>0</v>
      </c>
      <c r="N179" s="232">
        <v>0</v>
      </c>
      <c r="O179" s="232">
        <f>ROUND(E179*N179,2)</f>
        <v>0</v>
      </c>
      <c r="P179" s="232">
        <v>0</v>
      </c>
      <c r="Q179" s="232">
        <f>ROUND(E179*P179,2)</f>
        <v>0</v>
      </c>
      <c r="R179" s="232"/>
      <c r="S179" s="232" t="s">
        <v>148</v>
      </c>
      <c r="T179" s="232" t="s">
        <v>148</v>
      </c>
      <c r="U179" s="232">
        <v>0.77500000000000002</v>
      </c>
      <c r="V179" s="232">
        <f>ROUND(E179*U179,2)</f>
        <v>2.33</v>
      </c>
      <c r="W179" s="232"/>
      <c r="X179" s="232" t="s">
        <v>161</v>
      </c>
      <c r="Y179" s="212"/>
      <c r="Z179" s="212"/>
      <c r="AA179" s="212"/>
      <c r="AB179" s="212"/>
      <c r="AC179" s="212"/>
      <c r="AD179" s="212"/>
      <c r="AE179" s="212"/>
      <c r="AF179" s="212"/>
      <c r="AG179" s="212" t="s">
        <v>170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45">
        <v>78</v>
      </c>
      <c r="B180" s="246" t="s">
        <v>386</v>
      </c>
      <c r="C180" s="260" t="s">
        <v>387</v>
      </c>
      <c r="D180" s="247" t="s">
        <v>388</v>
      </c>
      <c r="E180" s="248">
        <v>1</v>
      </c>
      <c r="F180" s="249"/>
      <c r="G180" s="250">
        <f>ROUND(E180*F180,2)</f>
        <v>0</v>
      </c>
      <c r="H180" s="233"/>
      <c r="I180" s="232">
        <f>ROUND(E180*H180,2)</f>
        <v>0</v>
      </c>
      <c r="J180" s="233"/>
      <c r="K180" s="232">
        <f>ROUND(E180*J180,2)</f>
        <v>0</v>
      </c>
      <c r="L180" s="232">
        <v>21</v>
      </c>
      <c r="M180" s="232">
        <f>G180*(1+L180/100)</f>
        <v>0</v>
      </c>
      <c r="N180" s="232">
        <v>0</v>
      </c>
      <c r="O180" s="232">
        <f>ROUND(E180*N180,2)</f>
        <v>0</v>
      </c>
      <c r="P180" s="232">
        <v>0</v>
      </c>
      <c r="Q180" s="232">
        <f>ROUND(E180*P180,2)</f>
        <v>0</v>
      </c>
      <c r="R180" s="232"/>
      <c r="S180" s="232" t="s">
        <v>178</v>
      </c>
      <c r="T180" s="232" t="s">
        <v>200</v>
      </c>
      <c r="U180" s="232">
        <v>0</v>
      </c>
      <c r="V180" s="232">
        <f>ROUND(E180*U180,2)</f>
        <v>0</v>
      </c>
      <c r="W180" s="232"/>
      <c r="X180" s="232" t="s">
        <v>179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180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29"/>
      <c r="B181" s="230"/>
      <c r="C181" s="261" t="s">
        <v>389</v>
      </c>
      <c r="D181" s="234"/>
      <c r="E181" s="235"/>
      <c r="F181" s="232"/>
      <c r="G181" s="232"/>
      <c r="H181" s="232"/>
      <c r="I181" s="232"/>
      <c r="J181" s="232"/>
      <c r="K181" s="232"/>
      <c r="L181" s="232"/>
      <c r="M181" s="232"/>
      <c r="N181" s="232"/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152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29"/>
      <c r="B182" s="230"/>
      <c r="C182" s="261" t="s">
        <v>390</v>
      </c>
      <c r="D182" s="234"/>
      <c r="E182" s="235">
        <v>1</v>
      </c>
      <c r="F182" s="232"/>
      <c r="G182" s="232"/>
      <c r="H182" s="232"/>
      <c r="I182" s="232"/>
      <c r="J182" s="232"/>
      <c r="K182" s="232"/>
      <c r="L182" s="232"/>
      <c r="M182" s="232"/>
      <c r="N182" s="232"/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152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51">
        <v>79</v>
      </c>
      <c r="B183" s="252" t="s">
        <v>391</v>
      </c>
      <c r="C183" s="262" t="s">
        <v>392</v>
      </c>
      <c r="D183" s="253" t="s">
        <v>246</v>
      </c>
      <c r="E183" s="254">
        <v>1</v>
      </c>
      <c r="F183" s="255"/>
      <c r="G183" s="256">
        <f>ROUND(E183*F183,2)</f>
        <v>0</v>
      </c>
      <c r="H183" s="233"/>
      <c r="I183" s="232">
        <f>ROUND(E183*H183,2)</f>
        <v>0</v>
      </c>
      <c r="J183" s="233"/>
      <c r="K183" s="232">
        <f>ROUND(E183*J183,2)</f>
        <v>0</v>
      </c>
      <c r="L183" s="232">
        <v>21</v>
      </c>
      <c r="M183" s="232">
        <f>G183*(1+L183/100)</f>
        <v>0</v>
      </c>
      <c r="N183" s="232">
        <v>0</v>
      </c>
      <c r="O183" s="232">
        <f>ROUND(E183*N183,2)</f>
        <v>0</v>
      </c>
      <c r="P183" s="232">
        <v>0</v>
      </c>
      <c r="Q183" s="232">
        <f>ROUND(E183*P183,2)</f>
        <v>0</v>
      </c>
      <c r="R183" s="232"/>
      <c r="S183" s="232" t="s">
        <v>178</v>
      </c>
      <c r="T183" s="232" t="s">
        <v>200</v>
      </c>
      <c r="U183" s="232">
        <v>0</v>
      </c>
      <c r="V183" s="232">
        <f>ROUND(E183*U183,2)</f>
        <v>0</v>
      </c>
      <c r="W183" s="232"/>
      <c r="X183" s="232" t="s">
        <v>179</v>
      </c>
      <c r="Y183" s="212"/>
      <c r="Z183" s="212"/>
      <c r="AA183" s="212"/>
      <c r="AB183" s="212"/>
      <c r="AC183" s="212"/>
      <c r="AD183" s="212"/>
      <c r="AE183" s="212"/>
      <c r="AF183" s="212"/>
      <c r="AG183" s="212" t="s">
        <v>180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45">
        <v>80</v>
      </c>
      <c r="B184" s="246" t="s">
        <v>393</v>
      </c>
      <c r="C184" s="260" t="s">
        <v>394</v>
      </c>
      <c r="D184" s="247" t="s">
        <v>246</v>
      </c>
      <c r="E184" s="248">
        <v>1</v>
      </c>
      <c r="F184" s="249"/>
      <c r="G184" s="250">
        <f>ROUND(E184*F184,2)</f>
        <v>0</v>
      </c>
      <c r="H184" s="233"/>
      <c r="I184" s="232">
        <f>ROUND(E184*H184,2)</f>
        <v>0</v>
      </c>
      <c r="J184" s="233"/>
      <c r="K184" s="232">
        <f>ROUND(E184*J184,2)</f>
        <v>0</v>
      </c>
      <c r="L184" s="232">
        <v>21</v>
      </c>
      <c r="M184" s="232">
        <f>G184*(1+L184/100)</f>
        <v>0</v>
      </c>
      <c r="N184" s="232">
        <v>0</v>
      </c>
      <c r="O184" s="232">
        <f>ROUND(E184*N184,2)</f>
        <v>0</v>
      </c>
      <c r="P184" s="232">
        <v>0</v>
      </c>
      <c r="Q184" s="232">
        <f>ROUND(E184*P184,2)</f>
        <v>0</v>
      </c>
      <c r="R184" s="232"/>
      <c r="S184" s="232" t="s">
        <v>178</v>
      </c>
      <c r="T184" s="232" t="s">
        <v>200</v>
      </c>
      <c r="U184" s="232">
        <v>0</v>
      </c>
      <c r="V184" s="232">
        <f>ROUND(E184*U184,2)</f>
        <v>0</v>
      </c>
      <c r="W184" s="232"/>
      <c r="X184" s="232" t="s">
        <v>179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180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9"/>
      <c r="B185" s="230"/>
      <c r="C185" s="261" t="s">
        <v>395</v>
      </c>
      <c r="D185" s="234"/>
      <c r="E185" s="235"/>
      <c r="F185" s="232"/>
      <c r="G185" s="232"/>
      <c r="H185" s="232"/>
      <c r="I185" s="232"/>
      <c r="J185" s="232"/>
      <c r="K185" s="232"/>
      <c r="L185" s="232"/>
      <c r="M185" s="232"/>
      <c r="N185" s="232"/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152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29"/>
      <c r="B186" s="230"/>
      <c r="C186" s="261" t="s">
        <v>396</v>
      </c>
      <c r="D186" s="234"/>
      <c r="E186" s="235"/>
      <c r="F186" s="232"/>
      <c r="G186" s="232"/>
      <c r="H186" s="232"/>
      <c r="I186" s="232"/>
      <c r="J186" s="232"/>
      <c r="K186" s="232"/>
      <c r="L186" s="232"/>
      <c r="M186" s="232"/>
      <c r="N186" s="232"/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152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29"/>
      <c r="B187" s="230"/>
      <c r="C187" s="261" t="s">
        <v>397</v>
      </c>
      <c r="D187" s="234"/>
      <c r="E187" s="235"/>
      <c r="F187" s="232"/>
      <c r="G187" s="232"/>
      <c r="H187" s="232"/>
      <c r="I187" s="232"/>
      <c r="J187" s="232"/>
      <c r="K187" s="232"/>
      <c r="L187" s="232"/>
      <c r="M187" s="232"/>
      <c r="N187" s="232"/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152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9"/>
      <c r="B188" s="230"/>
      <c r="C188" s="261" t="s">
        <v>398</v>
      </c>
      <c r="D188" s="234"/>
      <c r="E188" s="235"/>
      <c r="F188" s="232"/>
      <c r="G188" s="232"/>
      <c r="H188" s="232"/>
      <c r="I188" s="232"/>
      <c r="J188" s="232"/>
      <c r="K188" s="232"/>
      <c r="L188" s="232"/>
      <c r="M188" s="232"/>
      <c r="N188" s="232"/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152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29"/>
      <c r="B189" s="230"/>
      <c r="C189" s="261" t="s">
        <v>399</v>
      </c>
      <c r="D189" s="234"/>
      <c r="E189" s="235"/>
      <c r="F189" s="232"/>
      <c r="G189" s="232"/>
      <c r="H189" s="232"/>
      <c r="I189" s="232"/>
      <c r="J189" s="232"/>
      <c r="K189" s="232"/>
      <c r="L189" s="232"/>
      <c r="M189" s="232"/>
      <c r="N189" s="232"/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152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22.5" outlineLevel="1" x14ac:dyDescent="0.2">
      <c r="A190" s="229"/>
      <c r="B190" s="230"/>
      <c r="C190" s="261" t="s">
        <v>400</v>
      </c>
      <c r="D190" s="234"/>
      <c r="E190" s="235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152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29"/>
      <c r="B191" s="230"/>
      <c r="C191" s="261" t="s">
        <v>401</v>
      </c>
      <c r="D191" s="234"/>
      <c r="E191" s="235"/>
      <c r="F191" s="232"/>
      <c r="G191" s="232"/>
      <c r="H191" s="232"/>
      <c r="I191" s="232"/>
      <c r="J191" s="232"/>
      <c r="K191" s="232"/>
      <c r="L191" s="232"/>
      <c r="M191" s="232"/>
      <c r="N191" s="232"/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152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9"/>
      <c r="B192" s="230"/>
      <c r="C192" s="261" t="s">
        <v>402</v>
      </c>
      <c r="D192" s="234"/>
      <c r="E192" s="235">
        <v>1</v>
      </c>
      <c r="F192" s="232"/>
      <c r="G192" s="232"/>
      <c r="H192" s="232"/>
      <c r="I192" s="232"/>
      <c r="J192" s="232"/>
      <c r="K192" s="232"/>
      <c r="L192" s="232"/>
      <c r="M192" s="232"/>
      <c r="N192" s="232"/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152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51">
        <v>81</v>
      </c>
      <c r="B193" s="252" t="s">
        <v>403</v>
      </c>
      <c r="C193" s="262" t="s">
        <v>404</v>
      </c>
      <c r="D193" s="253" t="s">
        <v>185</v>
      </c>
      <c r="E193" s="254">
        <v>4.65E-2</v>
      </c>
      <c r="F193" s="255"/>
      <c r="G193" s="256">
        <f>ROUND(E193*F193,2)</f>
        <v>0</v>
      </c>
      <c r="H193" s="233"/>
      <c r="I193" s="232">
        <f>ROUND(E193*H193,2)</f>
        <v>0</v>
      </c>
      <c r="J193" s="233"/>
      <c r="K193" s="232">
        <f>ROUND(E193*J193,2)</f>
        <v>0</v>
      </c>
      <c r="L193" s="232">
        <v>21</v>
      </c>
      <c r="M193" s="232">
        <f>G193*(1+L193/100)</f>
        <v>0</v>
      </c>
      <c r="N193" s="232">
        <v>0</v>
      </c>
      <c r="O193" s="232">
        <f>ROUND(E193*N193,2)</f>
        <v>0</v>
      </c>
      <c r="P193" s="232">
        <v>0</v>
      </c>
      <c r="Q193" s="232">
        <f>ROUND(E193*P193,2)</f>
        <v>0</v>
      </c>
      <c r="R193" s="232"/>
      <c r="S193" s="232" t="s">
        <v>148</v>
      </c>
      <c r="T193" s="232" t="s">
        <v>148</v>
      </c>
      <c r="U193" s="232">
        <v>2.4209999999999998</v>
      </c>
      <c r="V193" s="232">
        <f>ROUND(E193*U193,2)</f>
        <v>0.11</v>
      </c>
      <c r="W193" s="232"/>
      <c r="X193" s="232" t="s">
        <v>274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275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239" t="s">
        <v>143</v>
      </c>
      <c r="B194" s="240" t="s">
        <v>102</v>
      </c>
      <c r="C194" s="259" t="s">
        <v>103</v>
      </c>
      <c r="D194" s="241"/>
      <c r="E194" s="242"/>
      <c r="F194" s="243"/>
      <c r="G194" s="244">
        <f>SUMIF(AG195:AG207,"&lt;&gt;NOR",G195:G207)</f>
        <v>0</v>
      </c>
      <c r="H194" s="238"/>
      <c r="I194" s="238">
        <f>SUM(I195:I207)</f>
        <v>0</v>
      </c>
      <c r="J194" s="238"/>
      <c r="K194" s="238">
        <f>SUM(K195:K207)</f>
        <v>0</v>
      </c>
      <c r="L194" s="238"/>
      <c r="M194" s="238">
        <f>SUM(M195:M207)</f>
        <v>0</v>
      </c>
      <c r="N194" s="238"/>
      <c r="O194" s="238">
        <f>SUM(O195:O207)</f>
        <v>0.13</v>
      </c>
      <c r="P194" s="238"/>
      <c r="Q194" s="238">
        <f>SUM(Q195:Q207)</f>
        <v>0</v>
      </c>
      <c r="R194" s="238"/>
      <c r="S194" s="238"/>
      <c r="T194" s="238"/>
      <c r="U194" s="238"/>
      <c r="V194" s="238">
        <f>SUM(V195:V207)</f>
        <v>14.01</v>
      </c>
      <c r="W194" s="238"/>
      <c r="X194" s="238"/>
      <c r="AG194" t="s">
        <v>144</v>
      </c>
    </row>
    <row r="195" spans="1:60" outlineLevel="1" x14ac:dyDescent="0.2">
      <c r="A195" s="245">
        <v>82</v>
      </c>
      <c r="B195" s="246" t="s">
        <v>405</v>
      </c>
      <c r="C195" s="260" t="s">
        <v>406</v>
      </c>
      <c r="D195" s="247" t="s">
        <v>407</v>
      </c>
      <c r="E195" s="248">
        <v>124.2</v>
      </c>
      <c r="F195" s="249"/>
      <c r="G195" s="250">
        <f>ROUND(E195*F195,2)</f>
        <v>0</v>
      </c>
      <c r="H195" s="233"/>
      <c r="I195" s="232">
        <f>ROUND(E195*H195,2)</f>
        <v>0</v>
      </c>
      <c r="J195" s="233"/>
      <c r="K195" s="232">
        <f>ROUND(E195*J195,2)</f>
        <v>0</v>
      </c>
      <c r="L195" s="232">
        <v>21</v>
      </c>
      <c r="M195" s="232">
        <f>G195*(1+L195/100)</f>
        <v>0</v>
      </c>
      <c r="N195" s="232">
        <v>1.0499999999999999E-3</v>
      </c>
      <c r="O195" s="232">
        <f>ROUND(E195*N195,2)</f>
        <v>0.13</v>
      </c>
      <c r="P195" s="232">
        <v>0</v>
      </c>
      <c r="Q195" s="232">
        <f>ROUND(E195*P195,2)</f>
        <v>0</v>
      </c>
      <c r="R195" s="232"/>
      <c r="S195" s="232" t="s">
        <v>148</v>
      </c>
      <c r="T195" s="232" t="s">
        <v>148</v>
      </c>
      <c r="U195" s="232">
        <v>0.10316</v>
      </c>
      <c r="V195" s="232">
        <f>ROUND(E195*U195,2)</f>
        <v>12.81</v>
      </c>
      <c r="W195" s="232"/>
      <c r="X195" s="232" t="s">
        <v>149</v>
      </c>
      <c r="Y195" s="212"/>
      <c r="Z195" s="212"/>
      <c r="AA195" s="212"/>
      <c r="AB195" s="212"/>
      <c r="AC195" s="212"/>
      <c r="AD195" s="212"/>
      <c r="AE195" s="212"/>
      <c r="AF195" s="212"/>
      <c r="AG195" s="212" t="s">
        <v>150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29"/>
      <c r="B196" s="230"/>
      <c r="C196" s="263" t="s">
        <v>256</v>
      </c>
      <c r="D196" s="236"/>
      <c r="E196" s="237"/>
      <c r="F196" s="232"/>
      <c r="G196" s="232"/>
      <c r="H196" s="232"/>
      <c r="I196" s="232"/>
      <c r="J196" s="232"/>
      <c r="K196" s="232"/>
      <c r="L196" s="232"/>
      <c r="M196" s="232"/>
      <c r="N196" s="232"/>
      <c r="O196" s="232"/>
      <c r="P196" s="232"/>
      <c r="Q196" s="232"/>
      <c r="R196" s="232"/>
      <c r="S196" s="232"/>
      <c r="T196" s="232"/>
      <c r="U196" s="232"/>
      <c r="V196" s="232"/>
      <c r="W196" s="232"/>
      <c r="X196" s="23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152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29"/>
      <c r="B197" s="230"/>
      <c r="C197" s="264" t="s">
        <v>408</v>
      </c>
      <c r="D197" s="236"/>
      <c r="E197" s="237"/>
      <c r="F197" s="232"/>
      <c r="G197" s="232"/>
      <c r="H197" s="232"/>
      <c r="I197" s="232"/>
      <c r="J197" s="232"/>
      <c r="K197" s="232"/>
      <c r="L197" s="232"/>
      <c r="M197" s="232"/>
      <c r="N197" s="232"/>
      <c r="O197" s="232"/>
      <c r="P197" s="232"/>
      <c r="Q197" s="232"/>
      <c r="R197" s="232"/>
      <c r="S197" s="232"/>
      <c r="T197" s="232"/>
      <c r="U197" s="232"/>
      <c r="V197" s="232"/>
      <c r="W197" s="232"/>
      <c r="X197" s="232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152</v>
      </c>
      <c r="AH197" s="212">
        <v>2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29"/>
      <c r="B198" s="230"/>
      <c r="C198" s="264" t="s">
        <v>409</v>
      </c>
      <c r="D198" s="236"/>
      <c r="E198" s="237">
        <v>38.22</v>
      </c>
      <c r="F198" s="232"/>
      <c r="G198" s="232"/>
      <c r="H198" s="232"/>
      <c r="I198" s="232"/>
      <c r="J198" s="232"/>
      <c r="K198" s="232"/>
      <c r="L198" s="232"/>
      <c r="M198" s="232"/>
      <c r="N198" s="232"/>
      <c r="O198" s="232"/>
      <c r="P198" s="232"/>
      <c r="Q198" s="232"/>
      <c r="R198" s="232"/>
      <c r="S198" s="232"/>
      <c r="T198" s="232"/>
      <c r="U198" s="232"/>
      <c r="V198" s="232"/>
      <c r="W198" s="232"/>
      <c r="X198" s="232"/>
      <c r="Y198" s="212"/>
      <c r="Z198" s="212"/>
      <c r="AA198" s="212"/>
      <c r="AB198" s="212"/>
      <c r="AC198" s="212"/>
      <c r="AD198" s="212"/>
      <c r="AE198" s="212"/>
      <c r="AF198" s="212"/>
      <c r="AG198" s="212" t="s">
        <v>152</v>
      </c>
      <c r="AH198" s="212">
        <v>2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29"/>
      <c r="B199" s="230"/>
      <c r="C199" s="263" t="s">
        <v>258</v>
      </c>
      <c r="D199" s="236"/>
      <c r="E199" s="237"/>
      <c r="F199" s="232"/>
      <c r="G199" s="232"/>
      <c r="H199" s="232"/>
      <c r="I199" s="232"/>
      <c r="J199" s="232"/>
      <c r="K199" s="232"/>
      <c r="L199" s="232"/>
      <c r="M199" s="232"/>
      <c r="N199" s="232"/>
      <c r="O199" s="232"/>
      <c r="P199" s="232"/>
      <c r="Q199" s="232"/>
      <c r="R199" s="232"/>
      <c r="S199" s="232"/>
      <c r="T199" s="232"/>
      <c r="U199" s="232"/>
      <c r="V199" s="232"/>
      <c r="W199" s="232"/>
      <c r="X199" s="232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152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29"/>
      <c r="B200" s="230"/>
      <c r="C200" s="261" t="s">
        <v>410</v>
      </c>
      <c r="D200" s="234"/>
      <c r="E200" s="235">
        <v>114.66</v>
      </c>
      <c r="F200" s="232"/>
      <c r="G200" s="232"/>
      <c r="H200" s="232"/>
      <c r="I200" s="232"/>
      <c r="J200" s="232"/>
      <c r="K200" s="232"/>
      <c r="L200" s="232"/>
      <c r="M200" s="232"/>
      <c r="N200" s="232"/>
      <c r="O200" s="232"/>
      <c r="P200" s="232"/>
      <c r="Q200" s="232"/>
      <c r="R200" s="232"/>
      <c r="S200" s="232"/>
      <c r="T200" s="232"/>
      <c r="U200" s="232"/>
      <c r="V200" s="232"/>
      <c r="W200" s="232"/>
      <c r="X200" s="232"/>
      <c r="Y200" s="212"/>
      <c r="Z200" s="212"/>
      <c r="AA200" s="212"/>
      <c r="AB200" s="212"/>
      <c r="AC200" s="212"/>
      <c r="AD200" s="212"/>
      <c r="AE200" s="212"/>
      <c r="AF200" s="212"/>
      <c r="AG200" s="212" t="s">
        <v>152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29"/>
      <c r="B201" s="230"/>
      <c r="C201" s="263" t="s">
        <v>256</v>
      </c>
      <c r="D201" s="236"/>
      <c r="E201" s="237"/>
      <c r="F201" s="232"/>
      <c r="G201" s="232"/>
      <c r="H201" s="232"/>
      <c r="I201" s="232"/>
      <c r="J201" s="232"/>
      <c r="K201" s="232"/>
      <c r="L201" s="232"/>
      <c r="M201" s="232"/>
      <c r="N201" s="232"/>
      <c r="O201" s="232"/>
      <c r="P201" s="232"/>
      <c r="Q201" s="232"/>
      <c r="R201" s="232"/>
      <c r="S201" s="232"/>
      <c r="T201" s="232"/>
      <c r="U201" s="232"/>
      <c r="V201" s="232"/>
      <c r="W201" s="232"/>
      <c r="X201" s="232"/>
      <c r="Y201" s="212"/>
      <c r="Z201" s="212"/>
      <c r="AA201" s="212"/>
      <c r="AB201" s="212"/>
      <c r="AC201" s="212"/>
      <c r="AD201" s="212"/>
      <c r="AE201" s="212"/>
      <c r="AF201" s="212"/>
      <c r="AG201" s="212" t="s">
        <v>152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29"/>
      <c r="B202" s="230"/>
      <c r="C202" s="264" t="s">
        <v>411</v>
      </c>
      <c r="D202" s="236"/>
      <c r="E202" s="237"/>
      <c r="F202" s="232"/>
      <c r="G202" s="232"/>
      <c r="H202" s="232"/>
      <c r="I202" s="232"/>
      <c r="J202" s="232"/>
      <c r="K202" s="232"/>
      <c r="L202" s="232"/>
      <c r="M202" s="232"/>
      <c r="N202" s="232"/>
      <c r="O202" s="232"/>
      <c r="P202" s="232"/>
      <c r="Q202" s="232"/>
      <c r="R202" s="232"/>
      <c r="S202" s="232"/>
      <c r="T202" s="232"/>
      <c r="U202" s="232"/>
      <c r="V202" s="232"/>
      <c r="W202" s="232"/>
      <c r="X202" s="232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152</v>
      </c>
      <c r="AH202" s="212">
        <v>2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29"/>
      <c r="B203" s="230"/>
      <c r="C203" s="264" t="s">
        <v>412</v>
      </c>
      <c r="D203" s="236"/>
      <c r="E203" s="237">
        <v>3.18</v>
      </c>
      <c r="F203" s="232"/>
      <c r="G203" s="232"/>
      <c r="H203" s="232"/>
      <c r="I203" s="232"/>
      <c r="J203" s="232"/>
      <c r="K203" s="232"/>
      <c r="L203" s="232"/>
      <c r="M203" s="232"/>
      <c r="N203" s="232"/>
      <c r="O203" s="232"/>
      <c r="P203" s="232"/>
      <c r="Q203" s="232"/>
      <c r="R203" s="232"/>
      <c r="S203" s="232"/>
      <c r="T203" s="232"/>
      <c r="U203" s="232"/>
      <c r="V203" s="232"/>
      <c r="W203" s="232"/>
      <c r="X203" s="232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152</v>
      </c>
      <c r="AH203" s="212">
        <v>2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29"/>
      <c r="B204" s="230"/>
      <c r="C204" s="263" t="s">
        <v>258</v>
      </c>
      <c r="D204" s="236"/>
      <c r="E204" s="237"/>
      <c r="F204" s="232"/>
      <c r="G204" s="232"/>
      <c r="H204" s="232"/>
      <c r="I204" s="232"/>
      <c r="J204" s="232"/>
      <c r="K204" s="232"/>
      <c r="L204" s="232"/>
      <c r="M204" s="232"/>
      <c r="N204" s="232"/>
      <c r="O204" s="232"/>
      <c r="P204" s="232"/>
      <c r="Q204" s="232"/>
      <c r="R204" s="232"/>
      <c r="S204" s="232"/>
      <c r="T204" s="232"/>
      <c r="U204" s="232"/>
      <c r="V204" s="232"/>
      <c r="W204" s="232"/>
      <c r="X204" s="232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152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29"/>
      <c r="B205" s="230"/>
      <c r="C205" s="261" t="s">
        <v>413</v>
      </c>
      <c r="D205" s="234"/>
      <c r="E205" s="235">
        <v>9.5399999999999991</v>
      </c>
      <c r="F205" s="232"/>
      <c r="G205" s="232"/>
      <c r="H205" s="232"/>
      <c r="I205" s="232"/>
      <c r="J205" s="232"/>
      <c r="K205" s="232"/>
      <c r="L205" s="232"/>
      <c r="M205" s="232"/>
      <c r="N205" s="232"/>
      <c r="O205" s="232"/>
      <c r="P205" s="232"/>
      <c r="Q205" s="232"/>
      <c r="R205" s="232"/>
      <c r="S205" s="232"/>
      <c r="T205" s="232"/>
      <c r="U205" s="232"/>
      <c r="V205" s="232"/>
      <c r="W205" s="232"/>
      <c r="X205" s="232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152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45">
        <v>83</v>
      </c>
      <c r="B206" s="246" t="s">
        <v>414</v>
      </c>
      <c r="C206" s="260" t="s">
        <v>415</v>
      </c>
      <c r="D206" s="247" t="s">
        <v>246</v>
      </c>
      <c r="E206" s="248">
        <v>3</v>
      </c>
      <c r="F206" s="249"/>
      <c r="G206" s="250">
        <f>ROUND(E206*F206,2)</f>
        <v>0</v>
      </c>
      <c r="H206" s="233"/>
      <c r="I206" s="232">
        <f>ROUND(E206*H206,2)</f>
        <v>0</v>
      </c>
      <c r="J206" s="233"/>
      <c r="K206" s="232">
        <f>ROUND(E206*J206,2)</f>
        <v>0</v>
      </c>
      <c r="L206" s="232">
        <v>21</v>
      </c>
      <c r="M206" s="232">
        <f>G206*(1+L206/100)</f>
        <v>0</v>
      </c>
      <c r="N206" s="232">
        <v>5.0000000000000002E-5</v>
      </c>
      <c r="O206" s="232">
        <f>ROUND(E206*N206,2)</f>
        <v>0</v>
      </c>
      <c r="P206" s="232">
        <v>0</v>
      </c>
      <c r="Q206" s="232">
        <f>ROUND(E206*P206,2)</f>
        <v>0</v>
      </c>
      <c r="R206" s="232"/>
      <c r="S206" s="232" t="s">
        <v>178</v>
      </c>
      <c r="T206" s="232" t="s">
        <v>175</v>
      </c>
      <c r="U206" s="232">
        <v>0.4</v>
      </c>
      <c r="V206" s="232">
        <f>ROUND(E206*U206,2)</f>
        <v>1.2</v>
      </c>
      <c r="W206" s="232"/>
      <c r="X206" s="232" t="s">
        <v>161</v>
      </c>
      <c r="Y206" s="212"/>
      <c r="Z206" s="212"/>
      <c r="AA206" s="212"/>
      <c r="AB206" s="212"/>
      <c r="AC206" s="212"/>
      <c r="AD206" s="212"/>
      <c r="AE206" s="212"/>
      <c r="AF206" s="212"/>
      <c r="AG206" s="212" t="s">
        <v>170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29">
        <v>84</v>
      </c>
      <c r="B207" s="230" t="s">
        <v>416</v>
      </c>
      <c r="C207" s="265" t="s">
        <v>417</v>
      </c>
      <c r="D207" s="231" t="s">
        <v>0</v>
      </c>
      <c r="E207" s="257"/>
      <c r="F207" s="233"/>
      <c r="G207" s="232">
        <f>ROUND(E207*F207,2)</f>
        <v>0</v>
      </c>
      <c r="H207" s="233"/>
      <c r="I207" s="232">
        <f>ROUND(E207*H207,2)</f>
        <v>0</v>
      </c>
      <c r="J207" s="233"/>
      <c r="K207" s="232">
        <f>ROUND(E207*J207,2)</f>
        <v>0</v>
      </c>
      <c r="L207" s="232">
        <v>21</v>
      </c>
      <c r="M207" s="232">
        <f>G207*(1+L207/100)</f>
        <v>0</v>
      </c>
      <c r="N207" s="232">
        <v>0</v>
      </c>
      <c r="O207" s="232">
        <f>ROUND(E207*N207,2)</f>
        <v>0</v>
      </c>
      <c r="P207" s="232">
        <v>0</v>
      </c>
      <c r="Q207" s="232">
        <f>ROUND(E207*P207,2)</f>
        <v>0</v>
      </c>
      <c r="R207" s="232"/>
      <c r="S207" s="232" t="s">
        <v>148</v>
      </c>
      <c r="T207" s="232" t="s">
        <v>148</v>
      </c>
      <c r="U207" s="232">
        <v>0</v>
      </c>
      <c r="V207" s="232">
        <f>ROUND(E207*U207,2)</f>
        <v>0</v>
      </c>
      <c r="W207" s="232"/>
      <c r="X207" s="232" t="s">
        <v>274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275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x14ac:dyDescent="0.2">
      <c r="A208" s="239" t="s">
        <v>143</v>
      </c>
      <c r="B208" s="240" t="s">
        <v>104</v>
      </c>
      <c r="C208" s="259" t="s">
        <v>105</v>
      </c>
      <c r="D208" s="241"/>
      <c r="E208" s="242"/>
      <c r="F208" s="243"/>
      <c r="G208" s="244">
        <f>SUMIF(AG209:AG258,"&lt;&gt;NOR",G209:G258)</f>
        <v>0</v>
      </c>
      <c r="H208" s="238"/>
      <c r="I208" s="238">
        <f>SUM(I209:I258)</f>
        <v>0</v>
      </c>
      <c r="J208" s="238"/>
      <c r="K208" s="238">
        <f>SUM(K209:K258)</f>
        <v>0</v>
      </c>
      <c r="L208" s="238"/>
      <c r="M208" s="238">
        <f>SUM(M209:M258)</f>
        <v>0</v>
      </c>
      <c r="N208" s="238"/>
      <c r="O208" s="238">
        <f>SUM(O209:O258)</f>
        <v>1.2100000000000002</v>
      </c>
      <c r="P208" s="238"/>
      <c r="Q208" s="238">
        <f>SUM(Q209:Q258)</f>
        <v>0</v>
      </c>
      <c r="R208" s="238"/>
      <c r="S208" s="238"/>
      <c r="T208" s="238"/>
      <c r="U208" s="238"/>
      <c r="V208" s="238">
        <f>SUM(V209:V258)</f>
        <v>71.69</v>
      </c>
      <c r="W208" s="238"/>
      <c r="X208" s="238"/>
      <c r="AG208" t="s">
        <v>144</v>
      </c>
    </row>
    <row r="209" spans="1:60" ht="22.5" outlineLevel="1" x14ac:dyDescent="0.2">
      <c r="A209" s="245">
        <v>85</v>
      </c>
      <c r="B209" s="246" t="s">
        <v>418</v>
      </c>
      <c r="C209" s="260" t="s">
        <v>419</v>
      </c>
      <c r="D209" s="247" t="s">
        <v>147</v>
      </c>
      <c r="E209" s="248">
        <v>5.9550000000000001</v>
      </c>
      <c r="F209" s="249"/>
      <c r="G209" s="250">
        <f>ROUND(E209*F209,2)</f>
        <v>0</v>
      </c>
      <c r="H209" s="233"/>
      <c r="I209" s="232">
        <f>ROUND(E209*H209,2)</f>
        <v>0</v>
      </c>
      <c r="J209" s="233"/>
      <c r="K209" s="232">
        <f>ROUND(E209*J209,2)</f>
        <v>0</v>
      </c>
      <c r="L209" s="232">
        <v>21</v>
      </c>
      <c r="M209" s="232">
        <f>G209*(1+L209/100)</f>
        <v>0</v>
      </c>
      <c r="N209" s="232">
        <v>0</v>
      </c>
      <c r="O209" s="232">
        <f>ROUND(E209*N209,2)</f>
        <v>0</v>
      </c>
      <c r="P209" s="232">
        <v>0</v>
      </c>
      <c r="Q209" s="232">
        <f>ROUND(E209*P209,2)</f>
        <v>0</v>
      </c>
      <c r="R209" s="232"/>
      <c r="S209" s="232" t="s">
        <v>148</v>
      </c>
      <c r="T209" s="232" t="s">
        <v>148</v>
      </c>
      <c r="U209" s="232">
        <v>0.98299999999999998</v>
      </c>
      <c r="V209" s="232">
        <f>ROUND(E209*U209,2)</f>
        <v>5.85</v>
      </c>
      <c r="W209" s="232"/>
      <c r="X209" s="232" t="s">
        <v>161</v>
      </c>
      <c r="Y209" s="212"/>
      <c r="Z209" s="212"/>
      <c r="AA209" s="212"/>
      <c r="AB209" s="212"/>
      <c r="AC209" s="212"/>
      <c r="AD209" s="212"/>
      <c r="AE209" s="212"/>
      <c r="AF209" s="212"/>
      <c r="AG209" s="212" t="s">
        <v>170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29"/>
      <c r="B210" s="230"/>
      <c r="C210" s="261" t="s">
        <v>420</v>
      </c>
      <c r="D210" s="234"/>
      <c r="E210" s="235"/>
      <c r="F210" s="232"/>
      <c r="G210" s="232"/>
      <c r="H210" s="232"/>
      <c r="I210" s="232"/>
      <c r="J210" s="232"/>
      <c r="K210" s="232"/>
      <c r="L210" s="232"/>
      <c r="M210" s="232"/>
      <c r="N210" s="232"/>
      <c r="O210" s="232"/>
      <c r="P210" s="232"/>
      <c r="Q210" s="232"/>
      <c r="R210" s="232"/>
      <c r="S210" s="232"/>
      <c r="T210" s="232"/>
      <c r="U210" s="232"/>
      <c r="V210" s="232"/>
      <c r="W210" s="232"/>
      <c r="X210" s="232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152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29"/>
      <c r="B211" s="230"/>
      <c r="C211" s="261" t="s">
        <v>421</v>
      </c>
      <c r="D211" s="234"/>
      <c r="E211" s="235">
        <v>3.12</v>
      </c>
      <c r="F211" s="232"/>
      <c r="G211" s="232"/>
      <c r="H211" s="232"/>
      <c r="I211" s="232"/>
      <c r="J211" s="232"/>
      <c r="K211" s="232"/>
      <c r="L211" s="232"/>
      <c r="M211" s="232"/>
      <c r="N211" s="232"/>
      <c r="O211" s="232"/>
      <c r="P211" s="232"/>
      <c r="Q211" s="232"/>
      <c r="R211" s="232"/>
      <c r="S211" s="232"/>
      <c r="T211" s="232"/>
      <c r="U211" s="232"/>
      <c r="V211" s="232"/>
      <c r="W211" s="232"/>
      <c r="X211" s="232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152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29"/>
      <c r="B212" s="230"/>
      <c r="C212" s="261" t="s">
        <v>422</v>
      </c>
      <c r="D212" s="234"/>
      <c r="E212" s="235">
        <v>1.4175</v>
      </c>
      <c r="F212" s="232"/>
      <c r="G212" s="232"/>
      <c r="H212" s="232"/>
      <c r="I212" s="232"/>
      <c r="J212" s="232"/>
      <c r="K212" s="232"/>
      <c r="L212" s="232"/>
      <c r="M212" s="232"/>
      <c r="N212" s="232"/>
      <c r="O212" s="232"/>
      <c r="P212" s="232"/>
      <c r="Q212" s="232"/>
      <c r="R212" s="232"/>
      <c r="S212" s="232"/>
      <c r="T212" s="232"/>
      <c r="U212" s="232"/>
      <c r="V212" s="232"/>
      <c r="W212" s="232"/>
      <c r="X212" s="232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152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29"/>
      <c r="B213" s="230"/>
      <c r="C213" s="261" t="s">
        <v>423</v>
      </c>
      <c r="D213" s="234"/>
      <c r="E213" s="235">
        <v>1.4175</v>
      </c>
      <c r="F213" s="232"/>
      <c r="G213" s="232"/>
      <c r="H213" s="232"/>
      <c r="I213" s="232"/>
      <c r="J213" s="232"/>
      <c r="K213" s="232"/>
      <c r="L213" s="232"/>
      <c r="M213" s="232"/>
      <c r="N213" s="232"/>
      <c r="O213" s="232"/>
      <c r="P213" s="232"/>
      <c r="Q213" s="232"/>
      <c r="R213" s="232"/>
      <c r="S213" s="232"/>
      <c r="T213" s="232"/>
      <c r="U213" s="232"/>
      <c r="V213" s="232"/>
      <c r="W213" s="232"/>
      <c r="X213" s="232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152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51">
        <v>86</v>
      </c>
      <c r="B214" s="252" t="s">
        <v>424</v>
      </c>
      <c r="C214" s="262" t="s">
        <v>425</v>
      </c>
      <c r="D214" s="253" t="s">
        <v>147</v>
      </c>
      <c r="E214" s="254">
        <v>5.9550000000000001</v>
      </c>
      <c r="F214" s="255"/>
      <c r="G214" s="256">
        <f>ROUND(E214*F214,2)</f>
        <v>0</v>
      </c>
      <c r="H214" s="233"/>
      <c r="I214" s="232">
        <f>ROUND(E214*H214,2)</f>
        <v>0</v>
      </c>
      <c r="J214" s="233"/>
      <c r="K214" s="232">
        <f>ROUND(E214*J214,2)</f>
        <v>0</v>
      </c>
      <c r="L214" s="232">
        <v>21</v>
      </c>
      <c r="M214" s="232">
        <f>G214*(1+L214/100)</f>
        <v>0</v>
      </c>
      <c r="N214" s="232">
        <v>0</v>
      </c>
      <c r="O214" s="232">
        <f>ROUND(E214*N214,2)</f>
        <v>0</v>
      </c>
      <c r="P214" s="232">
        <v>0</v>
      </c>
      <c r="Q214" s="232">
        <f>ROUND(E214*P214,2)</f>
        <v>0</v>
      </c>
      <c r="R214" s="232"/>
      <c r="S214" s="232" t="s">
        <v>148</v>
      </c>
      <c r="T214" s="232" t="s">
        <v>148</v>
      </c>
      <c r="U214" s="232">
        <v>0.13</v>
      </c>
      <c r="V214" s="232">
        <f>ROUND(E214*U214,2)</f>
        <v>0.77</v>
      </c>
      <c r="W214" s="232"/>
      <c r="X214" s="232" t="s">
        <v>161</v>
      </c>
      <c r="Y214" s="212"/>
      <c r="Z214" s="212"/>
      <c r="AA214" s="212"/>
      <c r="AB214" s="212"/>
      <c r="AC214" s="212"/>
      <c r="AD214" s="212"/>
      <c r="AE214" s="212"/>
      <c r="AF214" s="212"/>
      <c r="AG214" s="212" t="s">
        <v>170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45">
        <v>87</v>
      </c>
      <c r="B215" s="246" t="s">
        <v>426</v>
      </c>
      <c r="C215" s="260" t="s">
        <v>427</v>
      </c>
      <c r="D215" s="247" t="s">
        <v>147</v>
      </c>
      <c r="E215" s="248">
        <v>54.486249999999998</v>
      </c>
      <c r="F215" s="249"/>
      <c r="G215" s="250">
        <f>ROUND(E215*F215,2)</f>
        <v>0</v>
      </c>
      <c r="H215" s="233"/>
      <c r="I215" s="232">
        <f>ROUND(E215*H215,2)</f>
        <v>0</v>
      </c>
      <c r="J215" s="233"/>
      <c r="K215" s="232">
        <f>ROUND(E215*J215,2)</f>
        <v>0</v>
      </c>
      <c r="L215" s="232">
        <v>21</v>
      </c>
      <c r="M215" s="232">
        <f>G215*(1+L215/100)</f>
        <v>0</v>
      </c>
      <c r="N215" s="232">
        <v>0</v>
      </c>
      <c r="O215" s="232">
        <f>ROUND(E215*N215,2)</f>
        <v>0</v>
      </c>
      <c r="P215" s="232">
        <v>0</v>
      </c>
      <c r="Q215" s="232">
        <f>ROUND(E215*P215,2)</f>
        <v>0</v>
      </c>
      <c r="R215" s="232"/>
      <c r="S215" s="232" t="s">
        <v>148</v>
      </c>
      <c r="T215" s="232" t="s">
        <v>148</v>
      </c>
      <c r="U215" s="232">
        <v>0.97799999999999998</v>
      </c>
      <c r="V215" s="232">
        <f>ROUND(E215*U215,2)</f>
        <v>53.29</v>
      </c>
      <c r="W215" s="232"/>
      <c r="X215" s="232" t="s">
        <v>161</v>
      </c>
      <c r="Y215" s="212"/>
      <c r="Z215" s="212"/>
      <c r="AA215" s="212"/>
      <c r="AB215" s="212"/>
      <c r="AC215" s="212"/>
      <c r="AD215" s="212"/>
      <c r="AE215" s="212"/>
      <c r="AF215" s="212"/>
      <c r="AG215" s="212" t="s">
        <v>170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29"/>
      <c r="B216" s="230"/>
      <c r="C216" s="261" t="s">
        <v>428</v>
      </c>
      <c r="D216" s="234"/>
      <c r="E216" s="235">
        <v>33.786250000000003</v>
      </c>
      <c r="F216" s="232"/>
      <c r="G216" s="232"/>
      <c r="H216" s="232"/>
      <c r="I216" s="232"/>
      <c r="J216" s="232"/>
      <c r="K216" s="232"/>
      <c r="L216" s="232"/>
      <c r="M216" s="232"/>
      <c r="N216" s="232"/>
      <c r="O216" s="232"/>
      <c r="P216" s="232"/>
      <c r="Q216" s="232"/>
      <c r="R216" s="232"/>
      <c r="S216" s="232"/>
      <c r="T216" s="232"/>
      <c r="U216" s="232"/>
      <c r="V216" s="232"/>
      <c r="W216" s="232"/>
      <c r="X216" s="232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152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29"/>
      <c r="B217" s="230"/>
      <c r="C217" s="261" t="s">
        <v>429</v>
      </c>
      <c r="D217" s="234"/>
      <c r="E217" s="235">
        <v>20.7</v>
      </c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152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45">
        <v>88</v>
      </c>
      <c r="B218" s="246" t="s">
        <v>430</v>
      </c>
      <c r="C218" s="260" t="s">
        <v>431</v>
      </c>
      <c r="D218" s="247" t="s">
        <v>166</v>
      </c>
      <c r="E218" s="248">
        <v>41.75</v>
      </c>
      <c r="F218" s="249"/>
      <c r="G218" s="250">
        <f>ROUND(E218*F218,2)</f>
        <v>0</v>
      </c>
      <c r="H218" s="233"/>
      <c r="I218" s="232">
        <f>ROUND(E218*H218,2)</f>
        <v>0</v>
      </c>
      <c r="J218" s="233"/>
      <c r="K218" s="232">
        <f>ROUND(E218*J218,2)</f>
        <v>0</v>
      </c>
      <c r="L218" s="232">
        <v>21</v>
      </c>
      <c r="M218" s="232">
        <f>G218*(1+L218/100)</f>
        <v>0</v>
      </c>
      <c r="N218" s="232">
        <v>0</v>
      </c>
      <c r="O218" s="232">
        <f>ROUND(E218*N218,2)</f>
        <v>0</v>
      </c>
      <c r="P218" s="232">
        <v>0</v>
      </c>
      <c r="Q218" s="232">
        <f>ROUND(E218*P218,2)</f>
        <v>0</v>
      </c>
      <c r="R218" s="232"/>
      <c r="S218" s="232" t="s">
        <v>148</v>
      </c>
      <c r="T218" s="232" t="s">
        <v>148</v>
      </c>
      <c r="U218" s="232">
        <v>0.23599999999999999</v>
      </c>
      <c r="V218" s="232">
        <f>ROUND(E218*U218,2)</f>
        <v>9.85</v>
      </c>
      <c r="W218" s="232"/>
      <c r="X218" s="232" t="s">
        <v>161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170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29"/>
      <c r="B219" s="230"/>
      <c r="C219" s="261" t="s">
        <v>432</v>
      </c>
      <c r="D219" s="234"/>
      <c r="E219" s="235">
        <v>24.55</v>
      </c>
      <c r="F219" s="232"/>
      <c r="G219" s="232"/>
      <c r="H219" s="232"/>
      <c r="I219" s="232"/>
      <c r="J219" s="232"/>
      <c r="K219" s="232"/>
      <c r="L219" s="232"/>
      <c r="M219" s="232"/>
      <c r="N219" s="232"/>
      <c r="O219" s="232"/>
      <c r="P219" s="232"/>
      <c r="Q219" s="232"/>
      <c r="R219" s="232"/>
      <c r="S219" s="232"/>
      <c r="T219" s="232"/>
      <c r="U219" s="232"/>
      <c r="V219" s="232"/>
      <c r="W219" s="232"/>
      <c r="X219" s="232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152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29"/>
      <c r="B220" s="230"/>
      <c r="C220" s="261" t="s">
        <v>433</v>
      </c>
      <c r="D220" s="234"/>
      <c r="E220" s="235">
        <v>17.2</v>
      </c>
      <c r="F220" s="232"/>
      <c r="G220" s="232"/>
      <c r="H220" s="232"/>
      <c r="I220" s="232"/>
      <c r="J220" s="232"/>
      <c r="K220" s="232"/>
      <c r="L220" s="232"/>
      <c r="M220" s="232"/>
      <c r="N220" s="232"/>
      <c r="O220" s="232"/>
      <c r="P220" s="232"/>
      <c r="Q220" s="232"/>
      <c r="R220" s="232"/>
      <c r="S220" s="232"/>
      <c r="T220" s="232"/>
      <c r="U220" s="232"/>
      <c r="V220" s="232"/>
      <c r="W220" s="232"/>
      <c r="X220" s="232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152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45">
        <v>89</v>
      </c>
      <c r="B221" s="246" t="s">
        <v>434</v>
      </c>
      <c r="C221" s="260" t="s">
        <v>435</v>
      </c>
      <c r="D221" s="247" t="s">
        <v>246</v>
      </c>
      <c r="E221" s="248">
        <v>145</v>
      </c>
      <c r="F221" s="249"/>
      <c r="G221" s="250">
        <f>ROUND(E221*F221,2)</f>
        <v>0</v>
      </c>
      <c r="H221" s="233"/>
      <c r="I221" s="232">
        <f>ROUND(E221*H221,2)</f>
        <v>0</v>
      </c>
      <c r="J221" s="233"/>
      <c r="K221" s="232">
        <f>ROUND(E221*J221,2)</f>
        <v>0</v>
      </c>
      <c r="L221" s="232">
        <v>21</v>
      </c>
      <c r="M221" s="232">
        <f>G221*(1+L221/100)</f>
        <v>0</v>
      </c>
      <c r="N221" s="232">
        <v>0</v>
      </c>
      <c r="O221" s="232">
        <f>ROUND(E221*N221,2)</f>
        <v>0</v>
      </c>
      <c r="P221" s="232">
        <v>0</v>
      </c>
      <c r="Q221" s="232">
        <f>ROUND(E221*P221,2)</f>
        <v>0</v>
      </c>
      <c r="R221" s="232"/>
      <c r="S221" s="232" t="s">
        <v>178</v>
      </c>
      <c r="T221" s="232" t="s">
        <v>200</v>
      </c>
      <c r="U221" s="232">
        <v>0</v>
      </c>
      <c r="V221" s="232">
        <f>ROUND(E221*U221,2)</f>
        <v>0</v>
      </c>
      <c r="W221" s="232"/>
      <c r="X221" s="232" t="s">
        <v>179</v>
      </c>
      <c r="Y221" s="212"/>
      <c r="Z221" s="212"/>
      <c r="AA221" s="212"/>
      <c r="AB221" s="212"/>
      <c r="AC221" s="212"/>
      <c r="AD221" s="212"/>
      <c r="AE221" s="212"/>
      <c r="AF221" s="212"/>
      <c r="AG221" s="212" t="s">
        <v>180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29"/>
      <c r="B222" s="230"/>
      <c r="C222" s="263" t="s">
        <v>256</v>
      </c>
      <c r="D222" s="236"/>
      <c r="E222" s="237"/>
      <c r="F222" s="232"/>
      <c r="G222" s="232"/>
      <c r="H222" s="232"/>
      <c r="I222" s="232"/>
      <c r="J222" s="232"/>
      <c r="K222" s="232"/>
      <c r="L222" s="232"/>
      <c r="M222" s="232"/>
      <c r="N222" s="232"/>
      <c r="O222" s="232"/>
      <c r="P222" s="232"/>
      <c r="Q222" s="232"/>
      <c r="R222" s="232"/>
      <c r="S222" s="232"/>
      <c r="T222" s="232"/>
      <c r="U222" s="232"/>
      <c r="V222" s="232"/>
      <c r="W222" s="232"/>
      <c r="X222" s="232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152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29"/>
      <c r="B223" s="230"/>
      <c r="C223" s="264" t="s">
        <v>436</v>
      </c>
      <c r="D223" s="236"/>
      <c r="E223" s="237">
        <v>25.45</v>
      </c>
      <c r="F223" s="232"/>
      <c r="G223" s="232"/>
      <c r="H223" s="232"/>
      <c r="I223" s="232"/>
      <c r="J223" s="232"/>
      <c r="K223" s="232"/>
      <c r="L223" s="232"/>
      <c r="M223" s="232"/>
      <c r="N223" s="232"/>
      <c r="O223" s="232"/>
      <c r="P223" s="232"/>
      <c r="Q223" s="232"/>
      <c r="R223" s="232"/>
      <c r="S223" s="232"/>
      <c r="T223" s="232"/>
      <c r="U223" s="232"/>
      <c r="V223" s="232"/>
      <c r="W223" s="232"/>
      <c r="X223" s="232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152</v>
      </c>
      <c r="AH223" s="212">
        <v>2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29"/>
      <c r="B224" s="230"/>
      <c r="C224" s="264" t="s">
        <v>437</v>
      </c>
      <c r="D224" s="236"/>
      <c r="E224" s="237">
        <v>-0.9</v>
      </c>
      <c r="F224" s="232"/>
      <c r="G224" s="232"/>
      <c r="H224" s="232"/>
      <c r="I224" s="232"/>
      <c r="J224" s="232"/>
      <c r="K224" s="232"/>
      <c r="L224" s="232"/>
      <c r="M224" s="232"/>
      <c r="N224" s="232"/>
      <c r="O224" s="232"/>
      <c r="P224" s="232"/>
      <c r="Q224" s="232"/>
      <c r="R224" s="232"/>
      <c r="S224" s="232"/>
      <c r="T224" s="232"/>
      <c r="U224" s="232"/>
      <c r="V224" s="232"/>
      <c r="W224" s="232"/>
      <c r="X224" s="232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152</v>
      </c>
      <c r="AH224" s="212">
        <v>2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29"/>
      <c r="B225" s="230"/>
      <c r="C225" s="264" t="s">
        <v>438</v>
      </c>
      <c r="D225" s="236"/>
      <c r="E225" s="237">
        <v>81.833330000000004</v>
      </c>
      <c r="F225" s="232"/>
      <c r="G225" s="232"/>
      <c r="H225" s="232"/>
      <c r="I225" s="232"/>
      <c r="J225" s="232"/>
      <c r="K225" s="232"/>
      <c r="L225" s="232"/>
      <c r="M225" s="232"/>
      <c r="N225" s="232"/>
      <c r="O225" s="232"/>
      <c r="P225" s="232"/>
      <c r="Q225" s="232"/>
      <c r="R225" s="232"/>
      <c r="S225" s="232"/>
      <c r="T225" s="232"/>
      <c r="U225" s="232"/>
      <c r="V225" s="232"/>
      <c r="W225" s="232"/>
      <c r="X225" s="232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152</v>
      </c>
      <c r="AH225" s="212">
        <v>2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29"/>
      <c r="B226" s="230"/>
      <c r="C226" s="264" t="s">
        <v>439</v>
      </c>
      <c r="D226" s="236"/>
      <c r="E226" s="237">
        <v>85.364999999999995</v>
      </c>
      <c r="F226" s="232"/>
      <c r="G226" s="232"/>
      <c r="H226" s="232"/>
      <c r="I226" s="232"/>
      <c r="J226" s="232"/>
      <c r="K226" s="232"/>
      <c r="L226" s="232"/>
      <c r="M226" s="232"/>
      <c r="N226" s="232"/>
      <c r="O226" s="232"/>
      <c r="P226" s="232"/>
      <c r="Q226" s="232"/>
      <c r="R226" s="232"/>
      <c r="S226" s="232"/>
      <c r="T226" s="232"/>
      <c r="U226" s="232"/>
      <c r="V226" s="232"/>
      <c r="W226" s="232"/>
      <c r="X226" s="232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152</v>
      </c>
      <c r="AH226" s="212">
        <v>2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29"/>
      <c r="B227" s="230"/>
      <c r="C227" s="263" t="s">
        <v>258</v>
      </c>
      <c r="D227" s="236"/>
      <c r="E227" s="237"/>
      <c r="F227" s="232"/>
      <c r="G227" s="232"/>
      <c r="H227" s="232"/>
      <c r="I227" s="232"/>
      <c r="J227" s="232"/>
      <c r="K227" s="232"/>
      <c r="L227" s="232"/>
      <c r="M227" s="232"/>
      <c r="N227" s="232"/>
      <c r="O227" s="232"/>
      <c r="P227" s="232"/>
      <c r="Q227" s="232"/>
      <c r="R227" s="232"/>
      <c r="S227" s="232"/>
      <c r="T227" s="232"/>
      <c r="U227" s="232"/>
      <c r="V227" s="232"/>
      <c r="W227" s="232"/>
      <c r="X227" s="232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152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29"/>
      <c r="B228" s="230"/>
      <c r="C228" s="261" t="s">
        <v>440</v>
      </c>
      <c r="D228" s="234"/>
      <c r="E228" s="235">
        <v>85</v>
      </c>
      <c r="F228" s="232"/>
      <c r="G228" s="232"/>
      <c r="H228" s="232"/>
      <c r="I228" s="232"/>
      <c r="J228" s="232"/>
      <c r="K228" s="232"/>
      <c r="L228" s="232"/>
      <c r="M228" s="232"/>
      <c r="N228" s="232"/>
      <c r="O228" s="232"/>
      <c r="P228" s="232"/>
      <c r="Q228" s="232"/>
      <c r="R228" s="232"/>
      <c r="S228" s="232"/>
      <c r="T228" s="232"/>
      <c r="U228" s="232"/>
      <c r="V228" s="232"/>
      <c r="W228" s="232"/>
      <c r="X228" s="232"/>
      <c r="Y228" s="212"/>
      <c r="Z228" s="212"/>
      <c r="AA228" s="212"/>
      <c r="AB228" s="212"/>
      <c r="AC228" s="212"/>
      <c r="AD228" s="212"/>
      <c r="AE228" s="212"/>
      <c r="AF228" s="212"/>
      <c r="AG228" s="212" t="s">
        <v>152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29"/>
      <c r="B229" s="230"/>
      <c r="C229" s="263" t="s">
        <v>256</v>
      </c>
      <c r="D229" s="236"/>
      <c r="E229" s="237"/>
      <c r="F229" s="232"/>
      <c r="G229" s="232"/>
      <c r="H229" s="232"/>
      <c r="I229" s="232"/>
      <c r="J229" s="232"/>
      <c r="K229" s="232"/>
      <c r="L229" s="232"/>
      <c r="M229" s="232"/>
      <c r="N229" s="232"/>
      <c r="O229" s="232"/>
      <c r="P229" s="232"/>
      <c r="Q229" s="232"/>
      <c r="R229" s="232"/>
      <c r="S229" s="232"/>
      <c r="T229" s="232"/>
      <c r="U229" s="232"/>
      <c r="V229" s="232"/>
      <c r="W229" s="232"/>
      <c r="X229" s="232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152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29"/>
      <c r="B230" s="230"/>
      <c r="C230" s="264" t="s">
        <v>441</v>
      </c>
      <c r="D230" s="236"/>
      <c r="E230" s="237">
        <v>19.8</v>
      </c>
      <c r="F230" s="232"/>
      <c r="G230" s="232"/>
      <c r="H230" s="232"/>
      <c r="I230" s="232"/>
      <c r="J230" s="232"/>
      <c r="K230" s="232"/>
      <c r="L230" s="232"/>
      <c r="M230" s="232"/>
      <c r="N230" s="232"/>
      <c r="O230" s="232"/>
      <c r="P230" s="232"/>
      <c r="Q230" s="232"/>
      <c r="R230" s="232"/>
      <c r="S230" s="232"/>
      <c r="T230" s="232"/>
      <c r="U230" s="232"/>
      <c r="V230" s="232"/>
      <c r="W230" s="232"/>
      <c r="X230" s="232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152</v>
      </c>
      <c r="AH230" s="212">
        <v>2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29"/>
      <c r="B231" s="230"/>
      <c r="C231" s="264" t="s">
        <v>442</v>
      </c>
      <c r="D231" s="236"/>
      <c r="E231" s="237">
        <v>-2.6</v>
      </c>
      <c r="F231" s="232"/>
      <c r="G231" s="232"/>
      <c r="H231" s="232"/>
      <c r="I231" s="232"/>
      <c r="J231" s="232"/>
      <c r="K231" s="232"/>
      <c r="L231" s="232"/>
      <c r="M231" s="232"/>
      <c r="N231" s="232"/>
      <c r="O231" s="232"/>
      <c r="P231" s="232"/>
      <c r="Q231" s="232"/>
      <c r="R231" s="232"/>
      <c r="S231" s="232"/>
      <c r="T231" s="232"/>
      <c r="U231" s="232"/>
      <c r="V231" s="232"/>
      <c r="W231" s="232"/>
      <c r="X231" s="232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152</v>
      </c>
      <c r="AH231" s="212">
        <v>2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29"/>
      <c r="B232" s="230"/>
      <c r="C232" s="264" t="s">
        <v>443</v>
      </c>
      <c r="D232" s="236"/>
      <c r="E232" s="237">
        <v>57.333329999999997</v>
      </c>
      <c r="F232" s="232"/>
      <c r="G232" s="232"/>
      <c r="H232" s="232"/>
      <c r="I232" s="232"/>
      <c r="J232" s="232"/>
      <c r="K232" s="232"/>
      <c r="L232" s="232"/>
      <c r="M232" s="232"/>
      <c r="N232" s="232"/>
      <c r="O232" s="232"/>
      <c r="P232" s="232"/>
      <c r="Q232" s="232"/>
      <c r="R232" s="232"/>
      <c r="S232" s="232"/>
      <c r="T232" s="232"/>
      <c r="U232" s="232"/>
      <c r="V232" s="232"/>
      <c r="W232" s="232"/>
      <c r="X232" s="232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152</v>
      </c>
      <c r="AH232" s="212">
        <v>2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29"/>
      <c r="B233" s="230"/>
      <c r="C233" s="264" t="s">
        <v>444</v>
      </c>
      <c r="D233" s="236"/>
      <c r="E233" s="237">
        <v>60.1965</v>
      </c>
      <c r="F233" s="232"/>
      <c r="G233" s="232"/>
      <c r="H233" s="232"/>
      <c r="I233" s="232"/>
      <c r="J233" s="232"/>
      <c r="K233" s="232"/>
      <c r="L233" s="232"/>
      <c r="M233" s="232"/>
      <c r="N233" s="232"/>
      <c r="O233" s="232"/>
      <c r="P233" s="232"/>
      <c r="Q233" s="232"/>
      <c r="R233" s="232"/>
      <c r="S233" s="232"/>
      <c r="T233" s="232"/>
      <c r="U233" s="232"/>
      <c r="V233" s="232"/>
      <c r="W233" s="232"/>
      <c r="X233" s="232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152</v>
      </c>
      <c r="AH233" s="212">
        <v>2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29"/>
      <c r="B234" s="230"/>
      <c r="C234" s="263" t="s">
        <v>258</v>
      </c>
      <c r="D234" s="236"/>
      <c r="E234" s="237"/>
      <c r="F234" s="232"/>
      <c r="G234" s="232"/>
      <c r="H234" s="232"/>
      <c r="I234" s="232"/>
      <c r="J234" s="232"/>
      <c r="K234" s="232"/>
      <c r="L234" s="232"/>
      <c r="M234" s="232"/>
      <c r="N234" s="232"/>
      <c r="O234" s="232"/>
      <c r="P234" s="232"/>
      <c r="Q234" s="232"/>
      <c r="R234" s="232"/>
      <c r="S234" s="232"/>
      <c r="T234" s="232"/>
      <c r="U234" s="232"/>
      <c r="V234" s="232"/>
      <c r="W234" s="232"/>
      <c r="X234" s="232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152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29"/>
      <c r="B235" s="230"/>
      <c r="C235" s="261" t="s">
        <v>445</v>
      </c>
      <c r="D235" s="234"/>
      <c r="E235" s="235">
        <v>60</v>
      </c>
      <c r="F235" s="232"/>
      <c r="G235" s="232"/>
      <c r="H235" s="232"/>
      <c r="I235" s="232"/>
      <c r="J235" s="232"/>
      <c r="K235" s="232"/>
      <c r="L235" s="232"/>
      <c r="M235" s="232"/>
      <c r="N235" s="232"/>
      <c r="O235" s="232"/>
      <c r="P235" s="232"/>
      <c r="Q235" s="232"/>
      <c r="R235" s="232"/>
      <c r="S235" s="232"/>
      <c r="T235" s="232"/>
      <c r="U235" s="232"/>
      <c r="V235" s="232"/>
      <c r="W235" s="232"/>
      <c r="X235" s="232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152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45">
        <v>90</v>
      </c>
      <c r="B236" s="246" t="s">
        <v>446</v>
      </c>
      <c r="C236" s="260" t="s">
        <v>447</v>
      </c>
      <c r="D236" s="247" t="s">
        <v>166</v>
      </c>
      <c r="E236" s="248">
        <v>50.25</v>
      </c>
      <c r="F236" s="249"/>
      <c r="G236" s="250">
        <f>ROUND(E236*F236,2)</f>
        <v>0</v>
      </c>
      <c r="H236" s="233"/>
      <c r="I236" s="232">
        <f>ROUND(E236*H236,2)</f>
        <v>0</v>
      </c>
      <c r="J236" s="233"/>
      <c r="K236" s="232">
        <f>ROUND(E236*J236,2)</f>
        <v>0</v>
      </c>
      <c r="L236" s="232">
        <v>21</v>
      </c>
      <c r="M236" s="232">
        <f>G236*(1+L236/100)</f>
        <v>0</v>
      </c>
      <c r="N236" s="232">
        <v>0</v>
      </c>
      <c r="O236" s="232">
        <f>ROUND(E236*N236,2)</f>
        <v>0</v>
      </c>
      <c r="P236" s="232">
        <v>0</v>
      </c>
      <c r="Q236" s="232">
        <f>ROUND(E236*P236,2)</f>
        <v>0</v>
      </c>
      <c r="R236" s="232"/>
      <c r="S236" s="232" t="s">
        <v>178</v>
      </c>
      <c r="T236" s="232" t="s">
        <v>200</v>
      </c>
      <c r="U236" s="232">
        <v>0</v>
      </c>
      <c r="V236" s="232">
        <f>ROUND(E236*U236,2)</f>
        <v>0</v>
      </c>
      <c r="W236" s="232"/>
      <c r="X236" s="232" t="s">
        <v>161</v>
      </c>
      <c r="Y236" s="212"/>
      <c r="Z236" s="212"/>
      <c r="AA236" s="212"/>
      <c r="AB236" s="212"/>
      <c r="AC236" s="212"/>
      <c r="AD236" s="212"/>
      <c r="AE236" s="212"/>
      <c r="AF236" s="212"/>
      <c r="AG236" s="212" t="s">
        <v>287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29"/>
      <c r="B237" s="230"/>
      <c r="C237" s="261" t="s">
        <v>448</v>
      </c>
      <c r="D237" s="234"/>
      <c r="E237" s="235">
        <v>25.45</v>
      </c>
      <c r="F237" s="232"/>
      <c r="G237" s="232"/>
      <c r="H237" s="232"/>
      <c r="I237" s="232"/>
      <c r="J237" s="232"/>
      <c r="K237" s="232"/>
      <c r="L237" s="232"/>
      <c r="M237" s="232"/>
      <c r="N237" s="232"/>
      <c r="O237" s="232"/>
      <c r="P237" s="232"/>
      <c r="Q237" s="232"/>
      <c r="R237" s="232"/>
      <c r="S237" s="232"/>
      <c r="T237" s="232"/>
      <c r="U237" s="232"/>
      <c r="V237" s="232"/>
      <c r="W237" s="232"/>
      <c r="X237" s="232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152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29"/>
      <c r="B238" s="230"/>
      <c r="C238" s="261" t="s">
        <v>449</v>
      </c>
      <c r="D238" s="234"/>
      <c r="E238" s="235">
        <v>-0.9</v>
      </c>
      <c r="F238" s="232"/>
      <c r="G238" s="232"/>
      <c r="H238" s="232"/>
      <c r="I238" s="232"/>
      <c r="J238" s="232"/>
      <c r="K238" s="232"/>
      <c r="L238" s="232"/>
      <c r="M238" s="232"/>
      <c r="N238" s="232"/>
      <c r="O238" s="232"/>
      <c r="P238" s="232"/>
      <c r="Q238" s="232"/>
      <c r="R238" s="232"/>
      <c r="S238" s="232"/>
      <c r="T238" s="232"/>
      <c r="U238" s="232"/>
      <c r="V238" s="232"/>
      <c r="W238" s="232"/>
      <c r="X238" s="232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152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29"/>
      <c r="B239" s="230"/>
      <c r="C239" s="261" t="s">
        <v>450</v>
      </c>
      <c r="D239" s="234"/>
      <c r="E239" s="235">
        <v>19.8</v>
      </c>
      <c r="F239" s="232"/>
      <c r="G239" s="232"/>
      <c r="H239" s="232"/>
      <c r="I239" s="232"/>
      <c r="J239" s="232"/>
      <c r="K239" s="232"/>
      <c r="L239" s="232"/>
      <c r="M239" s="232"/>
      <c r="N239" s="232"/>
      <c r="O239" s="232"/>
      <c r="P239" s="232"/>
      <c r="Q239" s="232"/>
      <c r="R239" s="232"/>
      <c r="S239" s="232"/>
      <c r="T239" s="232"/>
      <c r="U239" s="232"/>
      <c r="V239" s="232"/>
      <c r="W239" s="232"/>
      <c r="X239" s="232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152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29"/>
      <c r="B240" s="230"/>
      <c r="C240" s="261" t="s">
        <v>451</v>
      </c>
      <c r="D240" s="234"/>
      <c r="E240" s="235">
        <v>-2.6</v>
      </c>
      <c r="F240" s="232"/>
      <c r="G240" s="232"/>
      <c r="H240" s="232"/>
      <c r="I240" s="232"/>
      <c r="J240" s="232"/>
      <c r="K240" s="232"/>
      <c r="L240" s="232"/>
      <c r="M240" s="232"/>
      <c r="N240" s="232"/>
      <c r="O240" s="232"/>
      <c r="P240" s="232"/>
      <c r="Q240" s="232"/>
      <c r="R240" s="232"/>
      <c r="S240" s="232"/>
      <c r="T240" s="232"/>
      <c r="U240" s="232"/>
      <c r="V240" s="232"/>
      <c r="W240" s="232"/>
      <c r="X240" s="232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152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29"/>
      <c r="B241" s="230"/>
      <c r="C241" s="261" t="s">
        <v>452</v>
      </c>
      <c r="D241" s="234"/>
      <c r="E241" s="235">
        <v>3.05</v>
      </c>
      <c r="F241" s="232"/>
      <c r="G241" s="232"/>
      <c r="H241" s="232"/>
      <c r="I241" s="232"/>
      <c r="J241" s="232"/>
      <c r="K241" s="232"/>
      <c r="L241" s="232"/>
      <c r="M241" s="232"/>
      <c r="N241" s="232"/>
      <c r="O241" s="232"/>
      <c r="P241" s="232"/>
      <c r="Q241" s="232"/>
      <c r="R241" s="232"/>
      <c r="S241" s="232"/>
      <c r="T241" s="232"/>
      <c r="U241" s="232"/>
      <c r="V241" s="232"/>
      <c r="W241" s="232"/>
      <c r="X241" s="232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152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29"/>
      <c r="B242" s="230"/>
      <c r="C242" s="261" t="s">
        <v>453</v>
      </c>
      <c r="D242" s="234"/>
      <c r="E242" s="235">
        <v>1.95</v>
      </c>
      <c r="F242" s="232"/>
      <c r="G242" s="232"/>
      <c r="H242" s="232"/>
      <c r="I242" s="232"/>
      <c r="J242" s="232"/>
      <c r="K242" s="232"/>
      <c r="L242" s="232"/>
      <c r="M242" s="232"/>
      <c r="N242" s="232"/>
      <c r="O242" s="232"/>
      <c r="P242" s="232"/>
      <c r="Q242" s="232"/>
      <c r="R242" s="232"/>
      <c r="S242" s="232"/>
      <c r="T242" s="232"/>
      <c r="U242" s="232"/>
      <c r="V242" s="232"/>
      <c r="W242" s="232"/>
      <c r="X242" s="232"/>
      <c r="Y242" s="212"/>
      <c r="Z242" s="212"/>
      <c r="AA242" s="212"/>
      <c r="AB242" s="212"/>
      <c r="AC242" s="212"/>
      <c r="AD242" s="212"/>
      <c r="AE242" s="212"/>
      <c r="AF242" s="212"/>
      <c r="AG242" s="212" t="s">
        <v>152</v>
      </c>
      <c r="AH242" s="212">
        <v>0</v>
      </c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29"/>
      <c r="B243" s="230"/>
      <c r="C243" s="261" t="s">
        <v>454</v>
      </c>
      <c r="D243" s="234"/>
      <c r="E243" s="235">
        <v>-0.7</v>
      </c>
      <c r="F243" s="232"/>
      <c r="G243" s="232"/>
      <c r="H243" s="232"/>
      <c r="I243" s="232"/>
      <c r="J243" s="232"/>
      <c r="K243" s="232"/>
      <c r="L243" s="232"/>
      <c r="M243" s="232"/>
      <c r="N243" s="232"/>
      <c r="O243" s="232"/>
      <c r="P243" s="232"/>
      <c r="Q243" s="232"/>
      <c r="R243" s="232"/>
      <c r="S243" s="232"/>
      <c r="T243" s="232"/>
      <c r="U243" s="232"/>
      <c r="V243" s="232"/>
      <c r="W243" s="232"/>
      <c r="X243" s="232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152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29"/>
      <c r="B244" s="230"/>
      <c r="C244" s="261" t="s">
        <v>455</v>
      </c>
      <c r="D244" s="234"/>
      <c r="E244" s="235">
        <v>4.5</v>
      </c>
      <c r="F244" s="232"/>
      <c r="G244" s="232"/>
      <c r="H244" s="232"/>
      <c r="I244" s="232"/>
      <c r="J244" s="232"/>
      <c r="K244" s="232"/>
      <c r="L244" s="232"/>
      <c r="M244" s="232"/>
      <c r="N244" s="232"/>
      <c r="O244" s="232"/>
      <c r="P244" s="232"/>
      <c r="Q244" s="232"/>
      <c r="R244" s="232"/>
      <c r="S244" s="232"/>
      <c r="T244" s="232"/>
      <c r="U244" s="232"/>
      <c r="V244" s="232"/>
      <c r="W244" s="232"/>
      <c r="X244" s="232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152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29"/>
      <c r="B245" s="230"/>
      <c r="C245" s="261" t="s">
        <v>456</v>
      </c>
      <c r="D245" s="234"/>
      <c r="E245" s="235">
        <v>-0.6</v>
      </c>
      <c r="F245" s="232"/>
      <c r="G245" s="232"/>
      <c r="H245" s="232"/>
      <c r="I245" s="232"/>
      <c r="J245" s="232"/>
      <c r="K245" s="232"/>
      <c r="L245" s="232"/>
      <c r="M245" s="232"/>
      <c r="N245" s="232"/>
      <c r="O245" s="232"/>
      <c r="P245" s="232"/>
      <c r="Q245" s="232"/>
      <c r="R245" s="232"/>
      <c r="S245" s="232"/>
      <c r="T245" s="232"/>
      <c r="U245" s="232"/>
      <c r="V245" s="232"/>
      <c r="W245" s="232"/>
      <c r="X245" s="232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152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29"/>
      <c r="B246" s="230"/>
      <c r="C246" s="261" t="s">
        <v>457</v>
      </c>
      <c r="D246" s="234"/>
      <c r="E246" s="235">
        <v>0.9</v>
      </c>
      <c r="F246" s="232"/>
      <c r="G246" s="232"/>
      <c r="H246" s="232"/>
      <c r="I246" s="232"/>
      <c r="J246" s="232"/>
      <c r="K246" s="232"/>
      <c r="L246" s="232"/>
      <c r="M246" s="232"/>
      <c r="N246" s="232"/>
      <c r="O246" s="232"/>
      <c r="P246" s="232"/>
      <c r="Q246" s="232"/>
      <c r="R246" s="232"/>
      <c r="S246" s="232"/>
      <c r="T246" s="232"/>
      <c r="U246" s="232"/>
      <c r="V246" s="232"/>
      <c r="W246" s="232"/>
      <c r="X246" s="232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152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29"/>
      <c r="B247" s="230"/>
      <c r="C247" s="261" t="s">
        <v>456</v>
      </c>
      <c r="D247" s="234"/>
      <c r="E247" s="235">
        <v>-0.6</v>
      </c>
      <c r="F247" s="232"/>
      <c r="G247" s="232"/>
      <c r="H247" s="232"/>
      <c r="I247" s="232"/>
      <c r="J247" s="232"/>
      <c r="K247" s="232"/>
      <c r="L247" s="232"/>
      <c r="M247" s="232"/>
      <c r="N247" s="232"/>
      <c r="O247" s="232"/>
      <c r="P247" s="232"/>
      <c r="Q247" s="232"/>
      <c r="R247" s="232"/>
      <c r="S247" s="232"/>
      <c r="T247" s="232"/>
      <c r="U247" s="232"/>
      <c r="V247" s="232"/>
      <c r="W247" s="232"/>
      <c r="X247" s="232"/>
      <c r="Y247" s="212"/>
      <c r="Z247" s="212"/>
      <c r="AA247" s="212"/>
      <c r="AB247" s="212"/>
      <c r="AC247" s="212"/>
      <c r="AD247" s="212"/>
      <c r="AE247" s="212"/>
      <c r="AF247" s="212"/>
      <c r="AG247" s="212" t="s">
        <v>152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ht="22.5" outlineLevel="1" x14ac:dyDescent="0.2">
      <c r="A248" s="245">
        <v>91</v>
      </c>
      <c r="B248" s="246" t="s">
        <v>458</v>
      </c>
      <c r="C248" s="260" t="s">
        <v>459</v>
      </c>
      <c r="D248" s="247" t="s">
        <v>147</v>
      </c>
      <c r="E248" s="248">
        <v>7</v>
      </c>
      <c r="F248" s="249"/>
      <c r="G248" s="250">
        <f>ROUND(E248*F248,2)</f>
        <v>0</v>
      </c>
      <c r="H248" s="233"/>
      <c r="I248" s="232">
        <f>ROUND(E248*H248,2)</f>
        <v>0</v>
      </c>
      <c r="J248" s="233"/>
      <c r="K248" s="232">
        <f>ROUND(E248*J248,2)</f>
        <v>0</v>
      </c>
      <c r="L248" s="232">
        <v>21</v>
      </c>
      <c r="M248" s="232">
        <f>G248*(1+L248/100)</f>
        <v>0</v>
      </c>
      <c r="N248" s="232">
        <v>1.4200000000000001E-2</v>
      </c>
      <c r="O248" s="232">
        <f>ROUND(E248*N248,2)</f>
        <v>0.1</v>
      </c>
      <c r="P248" s="232">
        <v>0</v>
      </c>
      <c r="Q248" s="232">
        <f>ROUND(E248*P248,2)</f>
        <v>0</v>
      </c>
      <c r="R248" s="232" t="s">
        <v>353</v>
      </c>
      <c r="S248" s="232" t="s">
        <v>148</v>
      </c>
      <c r="T248" s="232" t="s">
        <v>200</v>
      </c>
      <c r="U248" s="232">
        <v>0</v>
      </c>
      <c r="V248" s="232">
        <f>ROUND(E248*U248,2)</f>
        <v>0</v>
      </c>
      <c r="W248" s="232"/>
      <c r="X248" s="232" t="s">
        <v>179</v>
      </c>
      <c r="Y248" s="212"/>
      <c r="Z248" s="212"/>
      <c r="AA248" s="212"/>
      <c r="AB248" s="212"/>
      <c r="AC248" s="212"/>
      <c r="AD248" s="212"/>
      <c r="AE248" s="212"/>
      <c r="AF248" s="212"/>
      <c r="AG248" s="212" t="s">
        <v>180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1" x14ac:dyDescent="0.2">
      <c r="A249" s="229"/>
      <c r="B249" s="230"/>
      <c r="C249" s="263" t="s">
        <v>256</v>
      </c>
      <c r="D249" s="236"/>
      <c r="E249" s="237"/>
      <c r="F249" s="232"/>
      <c r="G249" s="232"/>
      <c r="H249" s="232"/>
      <c r="I249" s="232"/>
      <c r="J249" s="232"/>
      <c r="K249" s="232"/>
      <c r="L249" s="232"/>
      <c r="M249" s="232"/>
      <c r="N249" s="232"/>
      <c r="O249" s="232"/>
      <c r="P249" s="232"/>
      <c r="Q249" s="232"/>
      <c r="R249" s="232"/>
      <c r="S249" s="232"/>
      <c r="T249" s="232"/>
      <c r="U249" s="232"/>
      <c r="V249" s="232"/>
      <c r="W249" s="232"/>
      <c r="X249" s="232"/>
      <c r="Y249" s="212"/>
      <c r="Z249" s="212"/>
      <c r="AA249" s="212"/>
      <c r="AB249" s="212"/>
      <c r="AC249" s="212"/>
      <c r="AD249" s="212"/>
      <c r="AE249" s="212"/>
      <c r="AF249" s="212"/>
      <c r="AG249" s="212" t="s">
        <v>152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29"/>
      <c r="B250" s="230"/>
      <c r="C250" s="264" t="s">
        <v>460</v>
      </c>
      <c r="D250" s="236"/>
      <c r="E250" s="237">
        <v>6.2527499999999998</v>
      </c>
      <c r="F250" s="232"/>
      <c r="G250" s="232"/>
      <c r="H250" s="232"/>
      <c r="I250" s="232"/>
      <c r="J250" s="232"/>
      <c r="K250" s="232"/>
      <c r="L250" s="232"/>
      <c r="M250" s="232"/>
      <c r="N250" s="232"/>
      <c r="O250" s="232"/>
      <c r="P250" s="232"/>
      <c r="Q250" s="232"/>
      <c r="R250" s="232"/>
      <c r="S250" s="232"/>
      <c r="T250" s="232"/>
      <c r="U250" s="232"/>
      <c r="V250" s="232"/>
      <c r="W250" s="232"/>
      <c r="X250" s="232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152</v>
      </c>
      <c r="AH250" s="212">
        <v>2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29"/>
      <c r="B251" s="230"/>
      <c r="C251" s="263" t="s">
        <v>258</v>
      </c>
      <c r="D251" s="236"/>
      <c r="E251" s="237"/>
      <c r="F251" s="232"/>
      <c r="G251" s="232"/>
      <c r="H251" s="232"/>
      <c r="I251" s="232"/>
      <c r="J251" s="232"/>
      <c r="K251" s="232"/>
      <c r="L251" s="232"/>
      <c r="M251" s="232"/>
      <c r="N251" s="232"/>
      <c r="O251" s="232"/>
      <c r="P251" s="232"/>
      <c r="Q251" s="232"/>
      <c r="R251" s="232"/>
      <c r="S251" s="232"/>
      <c r="T251" s="232"/>
      <c r="U251" s="232"/>
      <c r="V251" s="232"/>
      <c r="W251" s="232"/>
      <c r="X251" s="232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152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29"/>
      <c r="B252" s="230"/>
      <c r="C252" s="261" t="s">
        <v>461</v>
      </c>
      <c r="D252" s="234"/>
      <c r="E252" s="235">
        <v>7</v>
      </c>
      <c r="F252" s="232"/>
      <c r="G252" s="232"/>
      <c r="H252" s="232"/>
      <c r="I252" s="232"/>
      <c r="J252" s="232"/>
      <c r="K252" s="232"/>
      <c r="L252" s="232"/>
      <c r="M252" s="232"/>
      <c r="N252" s="232"/>
      <c r="O252" s="232"/>
      <c r="P252" s="232"/>
      <c r="Q252" s="232"/>
      <c r="R252" s="232"/>
      <c r="S252" s="232"/>
      <c r="T252" s="232"/>
      <c r="U252" s="232"/>
      <c r="V252" s="232"/>
      <c r="W252" s="232"/>
      <c r="X252" s="232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152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45">
        <v>92</v>
      </c>
      <c r="B253" s="246" t="s">
        <v>462</v>
      </c>
      <c r="C253" s="260" t="s">
        <v>463</v>
      </c>
      <c r="D253" s="247" t="s">
        <v>147</v>
      </c>
      <c r="E253" s="248">
        <v>57.77</v>
      </c>
      <c r="F253" s="249"/>
      <c r="G253" s="250">
        <f>ROUND(E253*F253,2)</f>
        <v>0</v>
      </c>
      <c r="H253" s="233"/>
      <c r="I253" s="232">
        <f>ROUND(E253*H253,2)</f>
        <v>0</v>
      </c>
      <c r="J253" s="233"/>
      <c r="K253" s="232">
        <f>ROUND(E253*J253,2)</f>
        <v>0</v>
      </c>
      <c r="L253" s="232">
        <v>21</v>
      </c>
      <c r="M253" s="232">
        <f>G253*(1+L253/100)</f>
        <v>0</v>
      </c>
      <c r="N253" s="232">
        <v>1.9199999999999998E-2</v>
      </c>
      <c r="O253" s="232">
        <f>ROUND(E253*N253,2)</f>
        <v>1.1100000000000001</v>
      </c>
      <c r="P253" s="232">
        <v>0</v>
      </c>
      <c r="Q253" s="232">
        <f>ROUND(E253*P253,2)</f>
        <v>0</v>
      </c>
      <c r="R253" s="232" t="s">
        <v>353</v>
      </c>
      <c r="S253" s="232" t="s">
        <v>148</v>
      </c>
      <c r="T253" s="232" t="s">
        <v>200</v>
      </c>
      <c r="U253" s="232">
        <v>0</v>
      </c>
      <c r="V253" s="232">
        <f>ROUND(E253*U253,2)</f>
        <v>0</v>
      </c>
      <c r="W253" s="232"/>
      <c r="X253" s="232" t="s">
        <v>179</v>
      </c>
      <c r="Y253" s="212"/>
      <c r="Z253" s="212"/>
      <c r="AA253" s="212"/>
      <c r="AB253" s="212"/>
      <c r="AC253" s="212"/>
      <c r="AD253" s="212"/>
      <c r="AE253" s="212"/>
      <c r="AF253" s="212"/>
      <c r="AG253" s="212" t="s">
        <v>180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29"/>
      <c r="B254" s="230"/>
      <c r="C254" s="263" t="s">
        <v>256</v>
      </c>
      <c r="D254" s="236"/>
      <c r="E254" s="237"/>
      <c r="F254" s="232"/>
      <c r="G254" s="232"/>
      <c r="H254" s="232"/>
      <c r="I254" s="232"/>
      <c r="J254" s="232"/>
      <c r="K254" s="232"/>
      <c r="L254" s="232"/>
      <c r="M254" s="232"/>
      <c r="N254" s="232"/>
      <c r="O254" s="232"/>
      <c r="P254" s="232"/>
      <c r="Q254" s="232"/>
      <c r="R254" s="232"/>
      <c r="S254" s="232"/>
      <c r="T254" s="232"/>
      <c r="U254" s="232"/>
      <c r="V254" s="232"/>
      <c r="W254" s="232"/>
      <c r="X254" s="232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152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29"/>
      <c r="B255" s="230"/>
      <c r="C255" s="264" t="s">
        <v>464</v>
      </c>
      <c r="D255" s="236"/>
      <c r="E255" s="237">
        <v>57.204000000000001</v>
      </c>
      <c r="F255" s="232"/>
      <c r="G255" s="232"/>
      <c r="H255" s="232"/>
      <c r="I255" s="232"/>
      <c r="J255" s="232"/>
      <c r="K255" s="232"/>
      <c r="L255" s="232"/>
      <c r="M255" s="232"/>
      <c r="N255" s="232"/>
      <c r="O255" s="232"/>
      <c r="P255" s="232"/>
      <c r="Q255" s="232"/>
      <c r="R255" s="232"/>
      <c r="S255" s="232"/>
      <c r="T255" s="232"/>
      <c r="U255" s="232"/>
      <c r="V255" s="232"/>
      <c r="W255" s="232"/>
      <c r="X255" s="232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152</v>
      </c>
      <c r="AH255" s="212">
        <v>2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29"/>
      <c r="B256" s="230"/>
      <c r="C256" s="263" t="s">
        <v>258</v>
      </c>
      <c r="D256" s="236"/>
      <c r="E256" s="237"/>
      <c r="F256" s="232"/>
      <c r="G256" s="232"/>
      <c r="H256" s="232"/>
      <c r="I256" s="232"/>
      <c r="J256" s="232"/>
      <c r="K256" s="232"/>
      <c r="L256" s="232"/>
      <c r="M256" s="232"/>
      <c r="N256" s="232"/>
      <c r="O256" s="232"/>
      <c r="P256" s="232"/>
      <c r="Q256" s="232"/>
      <c r="R256" s="232"/>
      <c r="S256" s="232"/>
      <c r="T256" s="232"/>
      <c r="U256" s="232"/>
      <c r="V256" s="232"/>
      <c r="W256" s="232"/>
      <c r="X256" s="232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152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29"/>
      <c r="B257" s="230"/>
      <c r="C257" s="261" t="s">
        <v>465</v>
      </c>
      <c r="D257" s="234"/>
      <c r="E257" s="235">
        <v>57.77</v>
      </c>
      <c r="F257" s="232"/>
      <c r="G257" s="232"/>
      <c r="H257" s="232"/>
      <c r="I257" s="232"/>
      <c r="J257" s="232"/>
      <c r="K257" s="232"/>
      <c r="L257" s="232"/>
      <c r="M257" s="232"/>
      <c r="N257" s="232"/>
      <c r="O257" s="232"/>
      <c r="P257" s="232"/>
      <c r="Q257" s="232"/>
      <c r="R257" s="232"/>
      <c r="S257" s="232"/>
      <c r="T257" s="232"/>
      <c r="U257" s="232"/>
      <c r="V257" s="232"/>
      <c r="W257" s="232"/>
      <c r="X257" s="232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152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51">
        <v>93</v>
      </c>
      <c r="B258" s="252" t="s">
        <v>466</v>
      </c>
      <c r="C258" s="262" t="s">
        <v>467</v>
      </c>
      <c r="D258" s="253" t="s">
        <v>185</v>
      </c>
      <c r="E258" s="254">
        <v>1.20858</v>
      </c>
      <c r="F258" s="255"/>
      <c r="G258" s="256">
        <f>ROUND(E258*F258,2)</f>
        <v>0</v>
      </c>
      <c r="H258" s="233"/>
      <c r="I258" s="232">
        <f>ROUND(E258*H258,2)</f>
        <v>0</v>
      </c>
      <c r="J258" s="233"/>
      <c r="K258" s="232">
        <f>ROUND(E258*J258,2)</f>
        <v>0</v>
      </c>
      <c r="L258" s="232">
        <v>21</v>
      </c>
      <c r="M258" s="232">
        <f>G258*(1+L258/100)</f>
        <v>0</v>
      </c>
      <c r="N258" s="232">
        <v>0</v>
      </c>
      <c r="O258" s="232">
        <f>ROUND(E258*N258,2)</f>
        <v>0</v>
      </c>
      <c r="P258" s="232">
        <v>0</v>
      </c>
      <c r="Q258" s="232">
        <f>ROUND(E258*P258,2)</f>
        <v>0</v>
      </c>
      <c r="R258" s="232"/>
      <c r="S258" s="232" t="s">
        <v>148</v>
      </c>
      <c r="T258" s="232" t="s">
        <v>148</v>
      </c>
      <c r="U258" s="232">
        <v>1.5980000000000001</v>
      </c>
      <c r="V258" s="232">
        <f>ROUND(E258*U258,2)</f>
        <v>1.93</v>
      </c>
      <c r="W258" s="232"/>
      <c r="X258" s="232" t="s">
        <v>274</v>
      </c>
      <c r="Y258" s="212"/>
      <c r="Z258" s="212"/>
      <c r="AA258" s="212"/>
      <c r="AB258" s="212"/>
      <c r="AC258" s="212"/>
      <c r="AD258" s="212"/>
      <c r="AE258" s="212"/>
      <c r="AF258" s="212"/>
      <c r="AG258" s="212" t="s">
        <v>275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x14ac:dyDescent="0.2">
      <c r="A259" s="239" t="s">
        <v>143</v>
      </c>
      <c r="B259" s="240" t="s">
        <v>106</v>
      </c>
      <c r="C259" s="259" t="s">
        <v>107</v>
      </c>
      <c r="D259" s="241"/>
      <c r="E259" s="242"/>
      <c r="F259" s="243"/>
      <c r="G259" s="244">
        <f>SUMIF(AG260:AG285,"&lt;&gt;NOR",G260:G285)</f>
        <v>0</v>
      </c>
      <c r="H259" s="238"/>
      <c r="I259" s="238">
        <f>SUM(I260:I285)</f>
        <v>0</v>
      </c>
      <c r="J259" s="238"/>
      <c r="K259" s="238">
        <f>SUM(K260:K285)</f>
        <v>0</v>
      </c>
      <c r="L259" s="238"/>
      <c r="M259" s="238">
        <f>SUM(M260:M285)</f>
        <v>0</v>
      </c>
      <c r="N259" s="238"/>
      <c r="O259" s="238">
        <f>SUM(O260:O285)</f>
        <v>0.7</v>
      </c>
      <c r="P259" s="238"/>
      <c r="Q259" s="238">
        <f>SUM(Q260:Q285)</f>
        <v>0</v>
      </c>
      <c r="R259" s="238"/>
      <c r="S259" s="238"/>
      <c r="T259" s="238"/>
      <c r="U259" s="238"/>
      <c r="V259" s="238">
        <f>SUM(V260:V285)</f>
        <v>33.270000000000003</v>
      </c>
      <c r="W259" s="238"/>
      <c r="X259" s="238"/>
      <c r="AG259" t="s">
        <v>144</v>
      </c>
    </row>
    <row r="260" spans="1:60" ht="22.5" outlineLevel="1" x14ac:dyDescent="0.2">
      <c r="A260" s="245">
        <v>94</v>
      </c>
      <c r="B260" s="246" t="s">
        <v>468</v>
      </c>
      <c r="C260" s="260" t="s">
        <v>469</v>
      </c>
      <c r="D260" s="247" t="s">
        <v>147</v>
      </c>
      <c r="E260" s="248">
        <v>16.350000000000001</v>
      </c>
      <c r="F260" s="249"/>
      <c r="G260" s="250">
        <f>ROUND(E260*F260,2)</f>
        <v>0</v>
      </c>
      <c r="H260" s="233"/>
      <c r="I260" s="232">
        <f>ROUND(E260*H260,2)</f>
        <v>0</v>
      </c>
      <c r="J260" s="233"/>
      <c r="K260" s="232">
        <f>ROUND(E260*J260,2)</f>
        <v>0</v>
      </c>
      <c r="L260" s="232">
        <v>21</v>
      </c>
      <c r="M260" s="232">
        <f>G260*(1+L260/100)</f>
        <v>0</v>
      </c>
      <c r="N260" s="232">
        <v>3.0000000000000001E-5</v>
      </c>
      <c r="O260" s="232">
        <f>ROUND(E260*N260,2)</f>
        <v>0</v>
      </c>
      <c r="P260" s="232">
        <v>0</v>
      </c>
      <c r="Q260" s="232">
        <f>ROUND(E260*P260,2)</f>
        <v>0</v>
      </c>
      <c r="R260" s="232"/>
      <c r="S260" s="232" t="s">
        <v>148</v>
      </c>
      <c r="T260" s="232" t="s">
        <v>148</v>
      </c>
      <c r="U260" s="232">
        <v>0.05</v>
      </c>
      <c r="V260" s="232">
        <f>ROUND(E260*U260,2)</f>
        <v>0.82</v>
      </c>
      <c r="W260" s="232"/>
      <c r="X260" s="232" t="s">
        <v>161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170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29"/>
      <c r="B261" s="230"/>
      <c r="C261" s="261" t="s">
        <v>470</v>
      </c>
      <c r="D261" s="234"/>
      <c r="E261" s="235">
        <v>9.3000000000000007</v>
      </c>
      <c r="F261" s="232"/>
      <c r="G261" s="232"/>
      <c r="H261" s="232"/>
      <c r="I261" s="232"/>
      <c r="J261" s="232"/>
      <c r="K261" s="232"/>
      <c r="L261" s="232"/>
      <c r="M261" s="232"/>
      <c r="N261" s="232"/>
      <c r="O261" s="232"/>
      <c r="P261" s="232"/>
      <c r="Q261" s="232"/>
      <c r="R261" s="232"/>
      <c r="S261" s="232"/>
      <c r="T261" s="232"/>
      <c r="U261" s="232"/>
      <c r="V261" s="232"/>
      <c r="W261" s="232"/>
      <c r="X261" s="232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152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29"/>
      <c r="B262" s="230"/>
      <c r="C262" s="261" t="s">
        <v>471</v>
      </c>
      <c r="D262" s="234"/>
      <c r="E262" s="235">
        <v>11.7</v>
      </c>
      <c r="F262" s="232"/>
      <c r="G262" s="232"/>
      <c r="H262" s="232"/>
      <c r="I262" s="232"/>
      <c r="J262" s="232"/>
      <c r="K262" s="232"/>
      <c r="L262" s="232"/>
      <c r="M262" s="232"/>
      <c r="N262" s="232"/>
      <c r="O262" s="232"/>
      <c r="P262" s="232"/>
      <c r="Q262" s="232"/>
      <c r="R262" s="232"/>
      <c r="S262" s="232"/>
      <c r="T262" s="232"/>
      <c r="U262" s="232"/>
      <c r="V262" s="232"/>
      <c r="W262" s="232"/>
      <c r="X262" s="232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152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29"/>
      <c r="B263" s="230"/>
      <c r="C263" s="261" t="s">
        <v>472</v>
      </c>
      <c r="D263" s="234"/>
      <c r="E263" s="235">
        <v>-3.6</v>
      </c>
      <c r="F263" s="232"/>
      <c r="G263" s="232"/>
      <c r="H263" s="232"/>
      <c r="I263" s="232"/>
      <c r="J263" s="232"/>
      <c r="K263" s="232"/>
      <c r="L263" s="232"/>
      <c r="M263" s="232"/>
      <c r="N263" s="232"/>
      <c r="O263" s="232"/>
      <c r="P263" s="232"/>
      <c r="Q263" s="232"/>
      <c r="R263" s="232"/>
      <c r="S263" s="232"/>
      <c r="T263" s="232"/>
      <c r="U263" s="232"/>
      <c r="V263" s="232"/>
      <c r="W263" s="232"/>
      <c r="X263" s="232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152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29"/>
      <c r="B264" s="230"/>
      <c r="C264" s="261" t="s">
        <v>473</v>
      </c>
      <c r="D264" s="234"/>
      <c r="E264" s="235">
        <v>-1.05</v>
      </c>
      <c r="F264" s="232"/>
      <c r="G264" s="232"/>
      <c r="H264" s="232"/>
      <c r="I264" s="232"/>
      <c r="J264" s="232"/>
      <c r="K264" s="232"/>
      <c r="L264" s="232"/>
      <c r="M264" s="232"/>
      <c r="N264" s="232"/>
      <c r="O264" s="232"/>
      <c r="P264" s="232"/>
      <c r="Q264" s="232"/>
      <c r="R264" s="232"/>
      <c r="S264" s="232"/>
      <c r="T264" s="232"/>
      <c r="U264" s="232"/>
      <c r="V264" s="232"/>
      <c r="W264" s="232"/>
      <c r="X264" s="232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152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ht="22.5" outlineLevel="1" x14ac:dyDescent="0.2">
      <c r="A265" s="251">
        <v>95</v>
      </c>
      <c r="B265" s="252" t="s">
        <v>474</v>
      </c>
      <c r="C265" s="262" t="s">
        <v>475</v>
      </c>
      <c r="D265" s="253" t="s">
        <v>147</v>
      </c>
      <c r="E265" s="254">
        <v>16.350000000000001</v>
      </c>
      <c r="F265" s="255"/>
      <c r="G265" s="256">
        <f>ROUND(E265*F265,2)</f>
        <v>0</v>
      </c>
      <c r="H265" s="233"/>
      <c r="I265" s="232">
        <f>ROUND(E265*H265,2)</f>
        <v>0</v>
      </c>
      <c r="J265" s="233"/>
      <c r="K265" s="232">
        <f>ROUND(E265*J265,2)</f>
        <v>0</v>
      </c>
      <c r="L265" s="232">
        <v>21</v>
      </c>
      <c r="M265" s="232">
        <f>G265*(1+L265/100)</f>
        <v>0</v>
      </c>
      <c r="N265" s="232">
        <v>2.9299999999999999E-3</v>
      </c>
      <c r="O265" s="232">
        <f>ROUND(E265*N265,2)</f>
        <v>0.05</v>
      </c>
      <c r="P265" s="232">
        <v>0</v>
      </c>
      <c r="Q265" s="232">
        <f>ROUND(E265*P265,2)</f>
        <v>0</v>
      </c>
      <c r="R265" s="232"/>
      <c r="S265" s="232" t="s">
        <v>148</v>
      </c>
      <c r="T265" s="232" t="s">
        <v>148</v>
      </c>
      <c r="U265" s="232">
        <v>1.0746</v>
      </c>
      <c r="V265" s="232">
        <f>ROUND(E265*U265,2)</f>
        <v>17.57</v>
      </c>
      <c r="W265" s="232"/>
      <c r="X265" s="232" t="s">
        <v>161</v>
      </c>
      <c r="Y265" s="212"/>
      <c r="Z265" s="212"/>
      <c r="AA265" s="212"/>
      <c r="AB265" s="212"/>
      <c r="AC265" s="212"/>
      <c r="AD265" s="212"/>
      <c r="AE265" s="212"/>
      <c r="AF265" s="212"/>
      <c r="AG265" s="212" t="s">
        <v>170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45">
        <v>96</v>
      </c>
      <c r="B266" s="246" t="s">
        <v>476</v>
      </c>
      <c r="C266" s="260" t="s">
        <v>477</v>
      </c>
      <c r="D266" s="247" t="s">
        <v>147</v>
      </c>
      <c r="E266" s="248">
        <v>18</v>
      </c>
      <c r="F266" s="249"/>
      <c r="G266" s="250">
        <f>ROUND(E266*F266,2)</f>
        <v>0</v>
      </c>
      <c r="H266" s="233"/>
      <c r="I266" s="232">
        <f>ROUND(E266*H266,2)</f>
        <v>0</v>
      </c>
      <c r="J266" s="233"/>
      <c r="K266" s="232">
        <f>ROUND(E266*J266,2)</f>
        <v>0</v>
      </c>
      <c r="L266" s="232">
        <v>21</v>
      </c>
      <c r="M266" s="232">
        <f>G266*(1+L266/100)</f>
        <v>0</v>
      </c>
      <c r="N266" s="232">
        <v>1.2200000000000001E-2</v>
      </c>
      <c r="O266" s="232">
        <f>ROUND(E266*N266,2)</f>
        <v>0.22</v>
      </c>
      <c r="P266" s="232">
        <v>0</v>
      </c>
      <c r="Q266" s="232">
        <f>ROUND(E266*P266,2)</f>
        <v>0</v>
      </c>
      <c r="R266" s="232"/>
      <c r="S266" s="232" t="s">
        <v>178</v>
      </c>
      <c r="T266" s="232" t="s">
        <v>200</v>
      </c>
      <c r="U266" s="232">
        <v>0</v>
      </c>
      <c r="V266" s="232">
        <f>ROUND(E266*U266,2)</f>
        <v>0</v>
      </c>
      <c r="W266" s="232"/>
      <c r="X266" s="232" t="s">
        <v>179</v>
      </c>
      <c r="Y266" s="212"/>
      <c r="Z266" s="212"/>
      <c r="AA266" s="212"/>
      <c r="AB266" s="212"/>
      <c r="AC266" s="212"/>
      <c r="AD266" s="212"/>
      <c r="AE266" s="212"/>
      <c r="AF266" s="212"/>
      <c r="AG266" s="212" t="s">
        <v>180</v>
      </c>
      <c r="AH266" s="212"/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29"/>
      <c r="B267" s="230"/>
      <c r="C267" s="263" t="s">
        <v>256</v>
      </c>
      <c r="D267" s="236"/>
      <c r="E267" s="237"/>
      <c r="F267" s="232"/>
      <c r="G267" s="232"/>
      <c r="H267" s="232"/>
      <c r="I267" s="232"/>
      <c r="J267" s="232"/>
      <c r="K267" s="232"/>
      <c r="L267" s="232"/>
      <c r="M267" s="232"/>
      <c r="N267" s="232"/>
      <c r="O267" s="232"/>
      <c r="P267" s="232"/>
      <c r="Q267" s="232"/>
      <c r="R267" s="232"/>
      <c r="S267" s="232"/>
      <c r="T267" s="232"/>
      <c r="U267" s="232"/>
      <c r="V267" s="232"/>
      <c r="W267" s="232"/>
      <c r="X267" s="232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152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29"/>
      <c r="B268" s="230"/>
      <c r="C268" s="264" t="s">
        <v>478</v>
      </c>
      <c r="D268" s="236"/>
      <c r="E268" s="237">
        <v>17.984999999999999</v>
      </c>
      <c r="F268" s="232"/>
      <c r="G268" s="232"/>
      <c r="H268" s="232"/>
      <c r="I268" s="232"/>
      <c r="J268" s="232"/>
      <c r="K268" s="232"/>
      <c r="L268" s="232"/>
      <c r="M268" s="232"/>
      <c r="N268" s="232"/>
      <c r="O268" s="232"/>
      <c r="P268" s="232"/>
      <c r="Q268" s="232"/>
      <c r="R268" s="232"/>
      <c r="S268" s="232"/>
      <c r="T268" s="232"/>
      <c r="U268" s="232"/>
      <c r="V268" s="232"/>
      <c r="W268" s="232"/>
      <c r="X268" s="232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152</v>
      </c>
      <c r="AH268" s="212">
        <v>2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29"/>
      <c r="B269" s="230"/>
      <c r="C269" s="263" t="s">
        <v>258</v>
      </c>
      <c r="D269" s="236"/>
      <c r="E269" s="237"/>
      <c r="F269" s="232"/>
      <c r="G269" s="232"/>
      <c r="H269" s="232"/>
      <c r="I269" s="232"/>
      <c r="J269" s="232"/>
      <c r="K269" s="232"/>
      <c r="L269" s="232"/>
      <c r="M269" s="232"/>
      <c r="N269" s="232"/>
      <c r="O269" s="232"/>
      <c r="P269" s="232"/>
      <c r="Q269" s="232"/>
      <c r="R269" s="232"/>
      <c r="S269" s="232"/>
      <c r="T269" s="232"/>
      <c r="U269" s="232"/>
      <c r="V269" s="232"/>
      <c r="W269" s="232"/>
      <c r="X269" s="232"/>
      <c r="Y269" s="212"/>
      <c r="Z269" s="212"/>
      <c r="AA269" s="212"/>
      <c r="AB269" s="212"/>
      <c r="AC269" s="212"/>
      <c r="AD269" s="212"/>
      <c r="AE269" s="212"/>
      <c r="AF269" s="212"/>
      <c r="AG269" s="212" t="s">
        <v>152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29"/>
      <c r="B270" s="230"/>
      <c r="C270" s="261" t="s">
        <v>479</v>
      </c>
      <c r="D270" s="234"/>
      <c r="E270" s="235">
        <v>18</v>
      </c>
      <c r="F270" s="232"/>
      <c r="G270" s="232"/>
      <c r="H270" s="232"/>
      <c r="I270" s="232"/>
      <c r="J270" s="232"/>
      <c r="K270" s="232"/>
      <c r="L270" s="232"/>
      <c r="M270" s="232"/>
      <c r="N270" s="232"/>
      <c r="O270" s="232"/>
      <c r="P270" s="232"/>
      <c r="Q270" s="232"/>
      <c r="R270" s="232"/>
      <c r="S270" s="232"/>
      <c r="T270" s="232"/>
      <c r="U270" s="232"/>
      <c r="V270" s="232"/>
      <c r="W270" s="232"/>
      <c r="X270" s="232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152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45">
        <v>97</v>
      </c>
      <c r="B271" s="246" t="s">
        <v>480</v>
      </c>
      <c r="C271" s="260" t="s">
        <v>481</v>
      </c>
      <c r="D271" s="247" t="s">
        <v>166</v>
      </c>
      <c r="E271" s="248">
        <v>21.05</v>
      </c>
      <c r="F271" s="249"/>
      <c r="G271" s="250">
        <f>ROUND(E271*F271,2)</f>
        <v>0</v>
      </c>
      <c r="H271" s="233"/>
      <c r="I271" s="232">
        <f>ROUND(E271*H271,2)</f>
        <v>0</v>
      </c>
      <c r="J271" s="233"/>
      <c r="K271" s="232">
        <f>ROUND(E271*J271,2)</f>
        <v>0</v>
      </c>
      <c r="L271" s="232">
        <v>21</v>
      </c>
      <c r="M271" s="232">
        <f>G271*(1+L271/100)</f>
        <v>0</v>
      </c>
      <c r="N271" s="232">
        <v>0</v>
      </c>
      <c r="O271" s="232">
        <f>ROUND(E271*N271,2)</f>
        <v>0</v>
      </c>
      <c r="P271" s="232">
        <v>0</v>
      </c>
      <c r="Q271" s="232">
        <f>ROUND(E271*P271,2)</f>
        <v>0</v>
      </c>
      <c r="R271" s="232"/>
      <c r="S271" s="232" t="s">
        <v>178</v>
      </c>
      <c r="T271" s="232" t="s">
        <v>200</v>
      </c>
      <c r="U271" s="232">
        <v>0</v>
      </c>
      <c r="V271" s="232">
        <f>ROUND(E271*U271,2)</f>
        <v>0</v>
      </c>
      <c r="W271" s="232"/>
      <c r="X271" s="232" t="s">
        <v>161</v>
      </c>
      <c r="Y271" s="212"/>
      <c r="Z271" s="212"/>
      <c r="AA271" s="212"/>
      <c r="AB271" s="212"/>
      <c r="AC271" s="212"/>
      <c r="AD271" s="212"/>
      <c r="AE271" s="212"/>
      <c r="AF271" s="212"/>
      <c r="AG271" s="212" t="s">
        <v>287</v>
      </c>
      <c r="AH271" s="212"/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29"/>
      <c r="B272" s="230"/>
      <c r="C272" s="261" t="s">
        <v>482</v>
      </c>
      <c r="D272" s="234"/>
      <c r="E272" s="235">
        <v>9.8000000000000007</v>
      </c>
      <c r="F272" s="232"/>
      <c r="G272" s="232"/>
      <c r="H272" s="232"/>
      <c r="I272" s="232"/>
      <c r="J272" s="232"/>
      <c r="K272" s="232"/>
      <c r="L272" s="232"/>
      <c r="M272" s="232"/>
      <c r="N272" s="232"/>
      <c r="O272" s="232"/>
      <c r="P272" s="232"/>
      <c r="Q272" s="232"/>
      <c r="R272" s="232"/>
      <c r="S272" s="232"/>
      <c r="T272" s="232"/>
      <c r="U272" s="232"/>
      <c r="V272" s="232"/>
      <c r="W272" s="232"/>
      <c r="X272" s="232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152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29"/>
      <c r="B273" s="230"/>
      <c r="C273" s="261" t="s">
        <v>483</v>
      </c>
      <c r="D273" s="234"/>
      <c r="E273" s="235">
        <v>6</v>
      </c>
      <c r="F273" s="232"/>
      <c r="G273" s="232"/>
      <c r="H273" s="232"/>
      <c r="I273" s="232"/>
      <c r="J273" s="232"/>
      <c r="K273" s="232"/>
      <c r="L273" s="232"/>
      <c r="M273" s="232"/>
      <c r="N273" s="232"/>
      <c r="O273" s="232"/>
      <c r="P273" s="232"/>
      <c r="Q273" s="232"/>
      <c r="R273" s="232"/>
      <c r="S273" s="232"/>
      <c r="T273" s="232"/>
      <c r="U273" s="232"/>
      <c r="V273" s="232"/>
      <c r="W273" s="232"/>
      <c r="X273" s="232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152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29"/>
      <c r="B274" s="230"/>
      <c r="C274" s="261" t="s">
        <v>484</v>
      </c>
      <c r="D274" s="234"/>
      <c r="E274" s="235">
        <v>3</v>
      </c>
      <c r="F274" s="232"/>
      <c r="G274" s="232"/>
      <c r="H274" s="232"/>
      <c r="I274" s="232"/>
      <c r="J274" s="232"/>
      <c r="K274" s="232"/>
      <c r="L274" s="232"/>
      <c r="M274" s="232"/>
      <c r="N274" s="232"/>
      <c r="O274" s="232"/>
      <c r="P274" s="232"/>
      <c r="Q274" s="232"/>
      <c r="R274" s="232"/>
      <c r="S274" s="232"/>
      <c r="T274" s="232"/>
      <c r="U274" s="232"/>
      <c r="V274" s="232"/>
      <c r="W274" s="232"/>
      <c r="X274" s="232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152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29"/>
      <c r="B275" s="230"/>
      <c r="C275" s="261" t="s">
        <v>485</v>
      </c>
      <c r="D275" s="234"/>
      <c r="E275" s="235">
        <v>1.25</v>
      </c>
      <c r="F275" s="232"/>
      <c r="G275" s="232"/>
      <c r="H275" s="232"/>
      <c r="I275" s="232"/>
      <c r="J275" s="232"/>
      <c r="K275" s="232"/>
      <c r="L275" s="232"/>
      <c r="M275" s="232"/>
      <c r="N275" s="232"/>
      <c r="O275" s="232"/>
      <c r="P275" s="232"/>
      <c r="Q275" s="232"/>
      <c r="R275" s="232"/>
      <c r="S275" s="232"/>
      <c r="T275" s="232"/>
      <c r="U275" s="232"/>
      <c r="V275" s="232"/>
      <c r="W275" s="232"/>
      <c r="X275" s="232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152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29"/>
      <c r="B276" s="230"/>
      <c r="C276" s="261" t="s">
        <v>486</v>
      </c>
      <c r="D276" s="234"/>
      <c r="E276" s="235">
        <v>1</v>
      </c>
      <c r="F276" s="232"/>
      <c r="G276" s="232"/>
      <c r="H276" s="232"/>
      <c r="I276" s="232"/>
      <c r="J276" s="232"/>
      <c r="K276" s="232"/>
      <c r="L276" s="232"/>
      <c r="M276" s="232"/>
      <c r="N276" s="232"/>
      <c r="O276" s="232"/>
      <c r="P276" s="232"/>
      <c r="Q276" s="232"/>
      <c r="R276" s="232"/>
      <c r="S276" s="232"/>
      <c r="T276" s="232"/>
      <c r="U276" s="232"/>
      <c r="V276" s="232"/>
      <c r="W276" s="232"/>
      <c r="X276" s="232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152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45">
        <v>98</v>
      </c>
      <c r="B277" s="246" t="s">
        <v>487</v>
      </c>
      <c r="C277" s="260" t="s">
        <v>488</v>
      </c>
      <c r="D277" s="247" t="s">
        <v>147</v>
      </c>
      <c r="E277" s="248">
        <v>45.077500000000001</v>
      </c>
      <c r="F277" s="249"/>
      <c r="G277" s="250">
        <f>ROUND(E277*F277,2)</f>
        <v>0</v>
      </c>
      <c r="H277" s="233"/>
      <c r="I277" s="232">
        <f>ROUND(E277*H277,2)</f>
        <v>0</v>
      </c>
      <c r="J277" s="233"/>
      <c r="K277" s="232">
        <f>ROUND(E277*J277,2)</f>
        <v>0</v>
      </c>
      <c r="L277" s="232">
        <v>21</v>
      </c>
      <c r="M277" s="232">
        <f>G277*(1+L277/100)</f>
        <v>0</v>
      </c>
      <c r="N277" s="232">
        <v>0</v>
      </c>
      <c r="O277" s="232">
        <f>ROUND(E277*N277,2)</f>
        <v>0</v>
      </c>
      <c r="P277" s="232">
        <v>0</v>
      </c>
      <c r="Q277" s="232">
        <f>ROUND(E277*P277,2)</f>
        <v>0</v>
      </c>
      <c r="R277" s="232"/>
      <c r="S277" s="232" t="s">
        <v>148</v>
      </c>
      <c r="T277" s="232" t="s">
        <v>148</v>
      </c>
      <c r="U277" s="232">
        <v>0.33</v>
      </c>
      <c r="V277" s="232">
        <f>ROUND(E277*U277,2)</f>
        <v>14.88</v>
      </c>
      <c r="W277" s="232"/>
      <c r="X277" s="232" t="s">
        <v>161</v>
      </c>
      <c r="Y277" s="212"/>
      <c r="Z277" s="212"/>
      <c r="AA277" s="212"/>
      <c r="AB277" s="212"/>
      <c r="AC277" s="212"/>
      <c r="AD277" s="212"/>
      <c r="AE277" s="212"/>
      <c r="AF277" s="212"/>
      <c r="AG277" s="212" t="s">
        <v>170</v>
      </c>
      <c r="AH277" s="212"/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29"/>
      <c r="B278" s="230"/>
      <c r="C278" s="261" t="s">
        <v>489</v>
      </c>
      <c r="D278" s="234"/>
      <c r="E278" s="235">
        <v>18.0975</v>
      </c>
      <c r="F278" s="232"/>
      <c r="G278" s="232"/>
      <c r="H278" s="232"/>
      <c r="I278" s="232"/>
      <c r="J278" s="232"/>
      <c r="K278" s="232"/>
      <c r="L278" s="232"/>
      <c r="M278" s="232"/>
      <c r="N278" s="232"/>
      <c r="O278" s="232"/>
      <c r="P278" s="232"/>
      <c r="Q278" s="232"/>
      <c r="R278" s="232"/>
      <c r="S278" s="232"/>
      <c r="T278" s="232"/>
      <c r="U278" s="232"/>
      <c r="V278" s="232"/>
      <c r="W278" s="232"/>
      <c r="X278" s="232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152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29"/>
      <c r="B279" s="230"/>
      <c r="C279" s="261" t="s">
        <v>490</v>
      </c>
      <c r="D279" s="234"/>
      <c r="E279" s="235">
        <v>22.23</v>
      </c>
      <c r="F279" s="232"/>
      <c r="G279" s="232"/>
      <c r="H279" s="232"/>
      <c r="I279" s="232"/>
      <c r="J279" s="232"/>
      <c r="K279" s="232"/>
      <c r="L279" s="232"/>
      <c r="M279" s="232"/>
      <c r="N279" s="232"/>
      <c r="O279" s="232"/>
      <c r="P279" s="232"/>
      <c r="Q279" s="232"/>
      <c r="R279" s="232"/>
      <c r="S279" s="232"/>
      <c r="T279" s="232"/>
      <c r="U279" s="232"/>
      <c r="V279" s="232"/>
      <c r="W279" s="232"/>
      <c r="X279" s="232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152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29"/>
      <c r="B280" s="230"/>
      <c r="C280" s="261" t="s">
        <v>491</v>
      </c>
      <c r="D280" s="234"/>
      <c r="E280" s="235">
        <v>8.5500000000000007</v>
      </c>
      <c r="F280" s="232"/>
      <c r="G280" s="232"/>
      <c r="H280" s="232"/>
      <c r="I280" s="232"/>
      <c r="J280" s="232"/>
      <c r="K280" s="232"/>
      <c r="L280" s="232"/>
      <c r="M280" s="232"/>
      <c r="N280" s="232"/>
      <c r="O280" s="232"/>
      <c r="P280" s="232"/>
      <c r="Q280" s="232"/>
      <c r="R280" s="232"/>
      <c r="S280" s="232"/>
      <c r="T280" s="232"/>
      <c r="U280" s="232"/>
      <c r="V280" s="232"/>
      <c r="W280" s="232"/>
      <c r="X280" s="232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152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29"/>
      <c r="B281" s="230"/>
      <c r="C281" s="261" t="s">
        <v>154</v>
      </c>
      <c r="D281" s="234"/>
      <c r="E281" s="235">
        <v>-1.4</v>
      </c>
      <c r="F281" s="232"/>
      <c r="G281" s="232"/>
      <c r="H281" s="232"/>
      <c r="I281" s="232"/>
      <c r="J281" s="232"/>
      <c r="K281" s="232"/>
      <c r="L281" s="232"/>
      <c r="M281" s="232"/>
      <c r="N281" s="232"/>
      <c r="O281" s="232"/>
      <c r="P281" s="232"/>
      <c r="Q281" s="232"/>
      <c r="R281" s="232"/>
      <c r="S281" s="232"/>
      <c r="T281" s="232"/>
      <c r="U281" s="232"/>
      <c r="V281" s="232"/>
      <c r="W281" s="232"/>
      <c r="X281" s="232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152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29"/>
      <c r="B282" s="230"/>
      <c r="C282" s="261" t="s">
        <v>202</v>
      </c>
      <c r="D282" s="234"/>
      <c r="E282" s="235">
        <v>-2.4</v>
      </c>
      <c r="F282" s="232"/>
      <c r="G282" s="232"/>
      <c r="H282" s="232"/>
      <c r="I282" s="232"/>
      <c r="J282" s="232"/>
      <c r="K282" s="232"/>
      <c r="L282" s="232"/>
      <c r="M282" s="232"/>
      <c r="N282" s="232"/>
      <c r="O282" s="232"/>
      <c r="P282" s="232"/>
      <c r="Q282" s="232"/>
      <c r="R282" s="232"/>
      <c r="S282" s="232"/>
      <c r="T282" s="232"/>
      <c r="U282" s="232"/>
      <c r="V282" s="232"/>
      <c r="W282" s="232"/>
      <c r="X282" s="232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152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45">
        <v>99</v>
      </c>
      <c r="B283" s="246" t="s">
        <v>492</v>
      </c>
      <c r="C283" s="260" t="s">
        <v>493</v>
      </c>
      <c r="D283" s="247" t="s">
        <v>407</v>
      </c>
      <c r="E283" s="248">
        <v>428.23149999999998</v>
      </c>
      <c r="F283" s="249"/>
      <c r="G283" s="250">
        <f>ROUND(E283*F283,2)</f>
        <v>0</v>
      </c>
      <c r="H283" s="233"/>
      <c r="I283" s="232">
        <f>ROUND(E283*H283,2)</f>
        <v>0</v>
      </c>
      <c r="J283" s="233"/>
      <c r="K283" s="232">
        <f>ROUND(E283*J283,2)</f>
        <v>0</v>
      </c>
      <c r="L283" s="232">
        <v>21</v>
      </c>
      <c r="M283" s="232">
        <f>G283*(1+L283/100)</f>
        <v>0</v>
      </c>
      <c r="N283" s="232">
        <v>1E-3</v>
      </c>
      <c r="O283" s="232">
        <f>ROUND(E283*N283,2)</f>
        <v>0.43</v>
      </c>
      <c r="P283" s="232">
        <v>0</v>
      </c>
      <c r="Q283" s="232">
        <f>ROUND(E283*P283,2)</f>
        <v>0</v>
      </c>
      <c r="R283" s="232" t="s">
        <v>353</v>
      </c>
      <c r="S283" s="232" t="s">
        <v>148</v>
      </c>
      <c r="T283" s="232" t="s">
        <v>148</v>
      </c>
      <c r="U283" s="232">
        <v>0</v>
      </c>
      <c r="V283" s="232">
        <f>ROUND(E283*U283,2)</f>
        <v>0</v>
      </c>
      <c r="W283" s="232"/>
      <c r="X283" s="232" t="s">
        <v>179</v>
      </c>
      <c r="Y283" s="212"/>
      <c r="Z283" s="212"/>
      <c r="AA283" s="212"/>
      <c r="AB283" s="212"/>
      <c r="AC283" s="212"/>
      <c r="AD283" s="212"/>
      <c r="AE283" s="212"/>
      <c r="AF283" s="212"/>
      <c r="AG283" s="212" t="s">
        <v>180</v>
      </c>
      <c r="AH283" s="212"/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29"/>
      <c r="B284" s="230"/>
      <c r="C284" s="261" t="s">
        <v>494</v>
      </c>
      <c r="D284" s="234"/>
      <c r="E284" s="235">
        <v>428.23149999999998</v>
      </c>
      <c r="F284" s="232"/>
      <c r="G284" s="232"/>
      <c r="H284" s="232"/>
      <c r="I284" s="232"/>
      <c r="J284" s="232"/>
      <c r="K284" s="232"/>
      <c r="L284" s="232"/>
      <c r="M284" s="232"/>
      <c r="N284" s="232"/>
      <c r="O284" s="232"/>
      <c r="P284" s="232"/>
      <c r="Q284" s="232"/>
      <c r="R284" s="232"/>
      <c r="S284" s="232"/>
      <c r="T284" s="232"/>
      <c r="U284" s="232"/>
      <c r="V284" s="232"/>
      <c r="W284" s="232"/>
      <c r="X284" s="232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152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29">
        <v>100</v>
      </c>
      <c r="B285" s="230" t="s">
        <v>495</v>
      </c>
      <c r="C285" s="265" t="s">
        <v>496</v>
      </c>
      <c r="D285" s="231" t="s">
        <v>0</v>
      </c>
      <c r="E285" s="257"/>
      <c r="F285" s="233"/>
      <c r="G285" s="232">
        <f>ROUND(E285*F285,2)</f>
        <v>0</v>
      </c>
      <c r="H285" s="233"/>
      <c r="I285" s="232">
        <f>ROUND(E285*H285,2)</f>
        <v>0</v>
      </c>
      <c r="J285" s="233"/>
      <c r="K285" s="232">
        <f>ROUND(E285*J285,2)</f>
        <v>0</v>
      </c>
      <c r="L285" s="232">
        <v>21</v>
      </c>
      <c r="M285" s="232">
        <f>G285*(1+L285/100)</f>
        <v>0</v>
      </c>
      <c r="N285" s="232">
        <v>0</v>
      </c>
      <c r="O285" s="232">
        <f>ROUND(E285*N285,2)</f>
        <v>0</v>
      </c>
      <c r="P285" s="232">
        <v>0</v>
      </c>
      <c r="Q285" s="232">
        <f>ROUND(E285*P285,2)</f>
        <v>0</v>
      </c>
      <c r="R285" s="232"/>
      <c r="S285" s="232" t="s">
        <v>148</v>
      </c>
      <c r="T285" s="232" t="s">
        <v>148</v>
      </c>
      <c r="U285" s="232">
        <v>0</v>
      </c>
      <c r="V285" s="232">
        <f>ROUND(E285*U285,2)</f>
        <v>0</v>
      </c>
      <c r="W285" s="232"/>
      <c r="X285" s="232" t="s">
        <v>274</v>
      </c>
      <c r="Y285" s="212"/>
      <c r="Z285" s="212"/>
      <c r="AA285" s="212"/>
      <c r="AB285" s="212"/>
      <c r="AC285" s="212"/>
      <c r="AD285" s="212"/>
      <c r="AE285" s="212"/>
      <c r="AF285" s="212"/>
      <c r="AG285" s="212" t="s">
        <v>275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x14ac:dyDescent="0.2">
      <c r="A286" s="239" t="s">
        <v>143</v>
      </c>
      <c r="B286" s="240" t="s">
        <v>108</v>
      </c>
      <c r="C286" s="259" t="s">
        <v>109</v>
      </c>
      <c r="D286" s="241"/>
      <c r="E286" s="242"/>
      <c r="F286" s="243"/>
      <c r="G286" s="244">
        <f>SUMIF(AG287:AG295,"&lt;&gt;NOR",G287:G295)</f>
        <v>0</v>
      </c>
      <c r="H286" s="238"/>
      <c r="I286" s="238">
        <f>SUM(I287:I295)</f>
        <v>0</v>
      </c>
      <c r="J286" s="238"/>
      <c r="K286" s="238">
        <f>SUM(K287:K295)</f>
        <v>0</v>
      </c>
      <c r="L286" s="238"/>
      <c r="M286" s="238">
        <f>SUM(M287:M295)</f>
        <v>0</v>
      </c>
      <c r="N286" s="238"/>
      <c r="O286" s="238">
        <f>SUM(O287:O295)</f>
        <v>0</v>
      </c>
      <c r="P286" s="238"/>
      <c r="Q286" s="238">
        <f>SUM(Q287:Q295)</f>
        <v>0</v>
      </c>
      <c r="R286" s="238"/>
      <c r="S286" s="238"/>
      <c r="T286" s="238"/>
      <c r="U286" s="238"/>
      <c r="V286" s="238">
        <f>SUM(V287:V295)</f>
        <v>2.0999999999999996</v>
      </c>
      <c r="W286" s="238"/>
      <c r="X286" s="238"/>
      <c r="AG286" t="s">
        <v>144</v>
      </c>
    </row>
    <row r="287" spans="1:60" outlineLevel="1" x14ac:dyDescent="0.2">
      <c r="A287" s="245">
        <v>101</v>
      </c>
      <c r="B287" s="246" t="s">
        <v>497</v>
      </c>
      <c r="C287" s="260" t="s">
        <v>498</v>
      </c>
      <c r="D287" s="247" t="s">
        <v>147</v>
      </c>
      <c r="E287" s="248">
        <v>9.06</v>
      </c>
      <c r="F287" s="249"/>
      <c r="G287" s="250">
        <f>ROUND(E287*F287,2)</f>
        <v>0</v>
      </c>
      <c r="H287" s="233"/>
      <c r="I287" s="232">
        <f>ROUND(E287*H287,2)</f>
        <v>0</v>
      </c>
      <c r="J287" s="233"/>
      <c r="K287" s="232">
        <f>ROUND(E287*J287,2)</f>
        <v>0</v>
      </c>
      <c r="L287" s="232">
        <v>21</v>
      </c>
      <c r="M287" s="232">
        <f>G287*(1+L287/100)</f>
        <v>0</v>
      </c>
      <c r="N287" s="232">
        <v>8.0000000000000007E-5</v>
      </c>
      <c r="O287" s="232">
        <f>ROUND(E287*N287,2)</f>
        <v>0</v>
      </c>
      <c r="P287" s="232">
        <v>0</v>
      </c>
      <c r="Q287" s="232">
        <f>ROUND(E287*P287,2)</f>
        <v>0</v>
      </c>
      <c r="R287" s="232"/>
      <c r="S287" s="232" t="s">
        <v>148</v>
      </c>
      <c r="T287" s="232" t="s">
        <v>148</v>
      </c>
      <c r="U287" s="232">
        <v>0.156</v>
      </c>
      <c r="V287" s="232">
        <f>ROUND(E287*U287,2)</f>
        <v>1.41</v>
      </c>
      <c r="W287" s="232"/>
      <c r="X287" s="232" t="s">
        <v>161</v>
      </c>
      <c r="Y287" s="212"/>
      <c r="Z287" s="212"/>
      <c r="AA287" s="212"/>
      <c r="AB287" s="212"/>
      <c r="AC287" s="212"/>
      <c r="AD287" s="212"/>
      <c r="AE287" s="212"/>
      <c r="AF287" s="212"/>
      <c r="AG287" s="212" t="s">
        <v>170</v>
      </c>
      <c r="AH287" s="212"/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29"/>
      <c r="B288" s="230"/>
      <c r="C288" s="261" t="s">
        <v>499</v>
      </c>
      <c r="D288" s="234"/>
      <c r="E288" s="235">
        <v>5.7</v>
      </c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232"/>
      <c r="T288" s="232"/>
      <c r="U288" s="232"/>
      <c r="V288" s="232"/>
      <c r="W288" s="232"/>
      <c r="X288" s="232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152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29"/>
      <c r="B289" s="230"/>
      <c r="C289" s="261" t="s">
        <v>500</v>
      </c>
      <c r="D289" s="234"/>
      <c r="E289" s="235">
        <v>3.12</v>
      </c>
      <c r="F289" s="232"/>
      <c r="G289" s="232"/>
      <c r="H289" s="232"/>
      <c r="I289" s="232"/>
      <c r="J289" s="232"/>
      <c r="K289" s="232"/>
      <c r="L289" s="232"/>
      <c r="M289" s="232"/>
      <c r="N289" s="232"/>
      <c r="O289" s="232"/>
      <c r="P289" s="232"/>
      <c r="Q289" s="232"/>
      <c r="R289" s="232"/>
      <c r="S289" s="232"/>
      <c r="T289" s="232"/>
      <c r="U289" s="232"/>
      <c r="V289" s="232"/>
      <c r="W289" s="232"/>
      <c r="X289" s="232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152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29"/>
      <c r="B290" s="230"/>
      <c r="C290" s="261" t="s">
        <v>501</v>
      </c>
      <c r="D290" s="234"/>
      <c r="E290" s="235">
        <v>0.24</v>
      </c>
      <c r="F290" s="232"/>
      <c r="G290" s="232"/>
      <c r="H290" s="232"/>
      <c r="I290" s="232"/>
      <c r="J290" s="232"/>
      <c r="K290" s="232"/>
      <c r="L290" s="232"/>
      <c r="M290" s="232"/>
      <c r="N290" s="232"/>
      <c r="O290" s="232"/>
      <c r="P290" s="232"/>
      <c r="Q290" s="232"/>
      <c r="R290" s="232"/>
      <c r="S290" s="232"/>
      <c r="T290" s="232"/>
      <c r="U290" s="232"/>
      <c r="V290" s="232"/>
      <c r="W290" s="232"/>
      <c r="X290" s="232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152</v>
      </c>
      <c r="AH290" s="212">
        <v>0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45">
        <v>102</v>
      </c>
      <c r="B291" s="246" t="s">
        <v>502</v>
      </c>
      <c r="C291" s="260" t="s">
        <v>503</v>
      </c>
      <c r="D291" s="247" t="s">
        <v>147</v>
      </c>
      <c r="E291" s="248">
        <v>2.25</v>
      </c>
      <c r="F291" s="249"/>
      <c r="G291" s="250">
        <f>ROUND(E291*F291,2)</f>
        <v>0</v>
      </c>
      <c r="H291" s="233"/>
      <c r="I291" s="232">
        <f>ROUND(E291*H291,2)</f>
        <v>0</v>
      </c>
      <c r="J291" s="233"/>
      <c r="K291" s="232">
        <f>ROUND(E291*J291,2)</f>
        <v>0</v>
      </c>
      <c r="L291" s="232">
        <v>21</v>
      </c>
      <c r="M291" s="232">
        <f>G291*(1+L291/100)</f>
        <v>0</v>
      </c>
      <c r="N291" s="232">
        <v>2.7999999999999998E-4</v>
      </c>
      <c r="O291" s="232">
        <f>ROUND(E291*N291,2)</f>
        <v>0</v>
      </c>
      <c r="P291" s="232">
        <v>0</v>
      </c>
      <c r="Q291" s="232">
        <f>ROUND(E291*P291,2)</f>
        <v>0</v>
      </c>
      <c r="R291" s="232"/>
      <c r="S291" s="232" t="s">
        <v>148</v>
      </c>
      <c r="T291" s="232" t="s">
        <v>148</v>
      </c>
      <c r="U291" s="232">
        <v>0.307</v>
      </c>
      <c r="V291" s="232">
        <f>ROUND(E291*U291,2)</f>
        <v>0.69</v>
      </c>
      <c r="W291" s="232"/>
      <c r="X291" s="232" t="s">
        <v>161</v>
      </c>
      <c r="Y291" s="212"/>
      <c r="Z291" s="212"/>
      <c r="AA291" s="212"/>
      <c r="AB291" s="212"/>
      <c r="AC291" s="212"/>
      <c r="AD291" s="212"/>
      <c r="AE291" s="212"/>
      <c r="AF291" s="212"/>
      <c r="AG291" s="212" t="s">
        <v>170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29"/>
      <c r="B292" s="230"/>
      <c r="C292" s="263" t="s">
        <v>256</v>
      </c>
      <c r="D292" s="236"/>
      <c r="E292" s="237"/>
      <c r="F292" s="232"/>
      <c r="G292" s="232"/>
      <c r="H292" s="232"/>
      <c r="I292" s="232"/>
      <c r="J292" s="232"/>
      <c r="K292" s="232"/>
      <c r="L292" s="232"/>
      <c r="M292" s="232"/>
      <c r="N292" s="232"/>
      <c r="O292" s="232"/>
      <c r="P292" s="232"/>
      <c r="Q292" s="232"/>
      <c r="R292" s="232"/>
      <c r="S292" s="232"/>
      <c r="T292" s="232"/>
      <c r="U292" s="232"/>
      <c r="V292" s="232"/>
      <c r="W292" s="232"/>
      <c r="X292" s="232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152</v>
      </c>
      <c r="AH292" s="212"/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29"/>
      <c r="B293" s="230"/>
      <c r="C293" s="264" t="s">
        <v>504</v>
      </c>
      <c r="D293" s="236"/>
      <c r="E293" s="237">
        <v>0.75</v>
      </c>
      <c r="F293" s="232"/>
      <c r="G293" s="232"/>
      <c r="H293" s="232"/>
      <c r="I293" s="232"/>
      <c r="J293" s="232"/>
      <c r="K293" s="232"/>
      <c r="L293" s="232"/>
      <c r="M293" s="232"/>
      <c r="N293" s="232"/>
      <c r="O293" s="232"/>
      <c r="P293" s="232"/>
      <c r="Q293" s="232"/>
      <c r="R293" s="232"/>
      <c r="S293" s="232"/>
      <c r="T293" s="232"/>
      <c r="U293" s="232"/>
      <c r="V293" s="232"/>
      <c r="W293" s="232"/>
      <c r="X293" s="232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152</v>
      </c>
      <c r="AH293" s="212">
        <v>2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outlineLevel="1" x14ac:dyDescent="0.2">
      <c r="A294" s="229"/>
      <c r="B294" s="230"/>
      <c r="C294" s="263" t="s">
        <v>258</v>
      </c>
      <c r="D294" s="236"/>
      <c r="E294" s="237"/>
      <c r="F294" s="232"/>
      <c r="G294" s="232"/>
      <c r="H294" s="232"/>
      <c r="I294" s="232"/>
      <c r="J294" s="232"/>
      <c r="K294" s="232"/>
      <c r="L294" s="232"/>
      <c r="M294" s="232"/>
      <c r="N294" s="232"/>
      <c r="O294" s="232"/>
      <c r="P294" s="232"/>
      <c r="Q294" s="232"/>
      <c r="R294" s="232"/>
      <c r="S294" s="232"/>
      <c r="T294" s="232"/>
      <c r="U294" s="232"/>
      <c r="V294" s="232"/>
      <c r="W294" s="232"/>
      <c r="X294" s="232"/>
      <c r="Y294" s="212"/>
      <c r="Z294" s="212"/>
      <c r="AA294" s="212"/>
      <c r="AB294" s="212"/>
      <c r="AC294" s="212"/>
      <c r="AD294" s="212"/>
      <c r="AE294" s="212"/>
      <c r="AF294" s="212"/>
      <c r="AG294" s="212" t="s">
        <v>152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12"/>
      <c r="BB294" s="212"/>
      <c r="BC294" s="212"/>
      <c r="BD294" s="212"/>
      <c r="BE294" s="212"/>
      <c r="BF294" s="212"/>
      <c r="BG294" s="212"/>
      <c r="BH294" s="212"/>
    </row>
    <row r="295" spans="1:60" outlineLevel="1" x14ac:dyDescent="0.2">
      <c r="A295" s="229"/>
      <c r="B295" s="230"/>
      <c r="C295" s="261" t="s">
        <v>505</v>
      </c>
      <c r="D295" s="234"/>
      <c r="E295" s="235">
        <v>2.25</v>
      </c>
      <c r="F295" s="232"/>
      <c r="G295" s="232"/>
      <c r="H295" s="232"/>
      <c r="I295" s="232"/>
      <c r="J295" s="232"/>
      <c r="K295" s="232"/>
      <c r="L295" s="232"/>
      <c r="M295" s="232"/>
      <c r="N295" s="232"/>
      <c r="O295" s="232"/>
      <c r="P295" s="232"/>
      <c r="Q295" s="232"/>
      <c r="R295" s="232"/>
      <c r="S295" s="232"/>
      <c r="T295" s="232"/>
      <c r="U295" s="232"/>
      <c r="V295" s="232"/>
      <c r="W295" s="232"/>
      <c r="X295" s="232"/>
      <c r="Y295" s="212"/>
      <c r="Z295" s="212"/>
      <c r="AA295" s="212"/>
      <c r="AB295" s="212"/>
      <c r="AC295" s="212"/>
      <c r="AD295" s="212"/>
      <c r="AE295" s="212"/>
      <c r="AF295" s="212"/>
      <c r="AG295" s="212" t="s">
        <v>152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x14ac:dyDescent="0.2">
      <c r="A296" s="239" t="s">
        <v>143</v>
      </c>
      <c r="B296" s="240" t="s">
        <v>110</v>
      </c>
      <c r="C296" s="259" t="s">
        <v>111</v>
      </c>
      <c r="D296" s="241"/>
      <c r="E296" s="242"/>
      <c r="F296" s="243"/>
      <c r="G296" s="244">
        <f>SUMIF(AG297:AG317,"&lt;&gt;NOR",G297:G317)</f>
        <v>0</v>
      </c>
      <c r="H296" s="238"/>
      <c r="I296" s="238">
        <f>SUM(I297:I317)</f>
        <v>0</v>
      </c>
      <c r="J296" s="238"/>
      <c r="K296" s="238">
        <f>SUM(K297:K317)</f>
        <v>0</v>
      </c>
      <c r="L296" s="238"/>
      <c r="M296" s="238">
        <f>SUM(M297:M317)</f>
        <v>0</v>
      </c>
      <c r="N296" s="238"/>
      <c r="O296" s="238">
        <f>SUM(O297:O317)</f>
        <v>0.08</v>
      </c>
      <c r="P296" s="238"/>
      <c r="Q296" s="238">
        <f>SUM(Q297:Q317)</f>
        <v>0</v>
      </c>
      <c r="R296" s="238"/>
      <c r="S296" s="238"/>
      <c r="T296" s="238"/>
      <c r="U296" s="238"/>
      <c r="V296" s="238">
        <f>SUM(V297:V317)</f>
        <v>25.04</v>
      </c>
      <c r="W296" s="238"/>
      <c r="X296" s="238"/>
      <c r="AG296" t="s">
        <v>144</v>
      </c>
    </row>
    <row r="297" spans="1:60" ht="22.5" outlineLevel="1" x14ac:dyDescent="0.2">
      <c r="A297" s="245">
        <v>103</v>
      </c>
      <c r="B297" s="246" t="s">
        <v>506</v>
      </c>
      <c r="C297" s="260" t="s">
        <v>507</v>
      </c>
      <c r="D297" s="247" t="s">
        <v>147</v>
      </c>
      <c r="E297" s="248">
        <v>186.34625</v>
      </c>
      <c r="F297" s="249"/>
      <c r="G297" s="250">
        <f>ROUND(E297*F297,2)</f>
        <v>0</v>
      </c>
      <c r="H297" s="233"/>
      <c r="I297" s="232">
        <f>ROUND(E297*H297,2)</f>
        <v>0</v>
      </c>
      <c r="J297" s="233"/>
      <c r="K297" s="232">
        <f>ROUND(E297*J297,2)</f>
        <v>0</v>
      </c>
      <c r="L297" s="232">
        <v>21</v>
      </c>
      <c r="M297" s="232">
        <f>G297*(1+L297/100)</f>
        <v>0</v>
      </c>
      <c r="N297" s="232">
        <v>1.7000000000000001E-4</v>
      </c>
      <c r="O297" s="232">
        <f>ROUND(E297*N297,2)</f>
        <v>0.03</v>
      </c>
      <c r="P297" s="232">
        <v>0</v>
      </c>
      <c r="Q297" s="232">
        <f>ROUND(E297*P297,2)</f>
        <v>0</v>
      </c>
      <c r="R297" s="232"/>
      <c r="S297" s="232" t="s">
        <v>148</v>
      </c>
      <c r="T297" s="232" t="s">
        <v>175</v>
      </c>
      <c r="U297" s="232">
        <v>3.2480000000000002E-2</v>
      </c>
      <c r="V297" s="232">
        <f>ROUND(E297*U297,2)</f>
        <v>6.05</v>
      </c>
      <c r="W297" s="232"/>
      <c r="X297" s="232" t="s">
        <v>161</v>
      </c>
      <c r="Y297" s="212"/>
      <c r="Z297" s="212"/>
      <c r="AA297" s="212"/>
      <c r="AB297" s="212"/>
      <c r="AC297" s="212"/>
      <c r="AD297" s="212"/>
      <c r="AE297" s="212"/>
      <c r="AF297" s="212"/>
      <c r="AG297" s="212" t="s">
        <v>170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outlineLevel="1" x14ac:dyDescent="0.2">
      <c r="A298" s="229"/>
      <c r="B298" s="230"/>
      <c r="C298" s="261" t="s">
        <v>508</v>
      </c>
      <c r="D298" s="234"/>
      <c r="E298" s="235">
        <v>48.33</v>
      </c>
      <c r="F298" s="232"/>
      <c r="G298" s="232"/>
      <c r="H298" s="232"/>
      <c r="I298" s="232"/>
      <c r="J298" s="232"/>
      <c r="K298" s="232"/>
      <c r="L298" s="232"/>
      <c r="M298" s="232"/>
      <c r="N298" s="232"/>
      <c r="O298" s="232"/>
      <c r="P298" s="232"/>
      <c r="Q298" s="232"/>
      <c r="R298" s="232"/>
      <c r="S298" s="232"/>
      <c r="T298" s="232"/>
      <c r="U298" s="232"/>
      <c r="V298" s="232"/>
      <c r="W298" s="232"/>
      <c r="X298" s="232"/>
      <c r="Y298" s="212"/>
      <c r="Z298" s="212"/>
      <c r="AA298" s="212"/>
      <c r="AB298" s="212"/>
      <c r="AC298" s="212"/>
      <c r="AD298" s="212"/>
      <c r="AE298" s="212"/>
      <c r="AF298" s="212"/>
      <c r="AG298" s="212" t="s">
        <v>152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29"/>
      <c r="B299" s="230"/>
      <c r="C299" s="261" t="s">
        <v>509</v>
      </c>
      <c r="D299" s="234"/>
      <c r="E299" s="235">
        <v>20.385000000000002</v>
      </c>
      <c r="F299" s="232"/>
      <c r="G299" s="232"/>
      <c r="H299" s="232"/>
      <c r="I299" s="232"/>
      <c r="J299" s="232"/>
      <c r="K299" s="232"/>
      <c r="L299" s="232"/>
      <c r="M299" s="232"/>
      <c r="N299" s="232"/>
      <c r="O299" s="232"/>
      <c r="P299" s="232"/>
      <c r="Q299" s="232"/>
      <c r="R299" s="232"/>
      <c r="S299" s="232"/>
      <c r="T299" s="232"/>
      <c r="U299" s="232"/>
      <c r="V299" s="232"/>
      <c r="W299" s="232"/>
      <c r="X299" s="232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152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29"/>
      <c r="B300" s="230"/>
      <c r="C300" s="261" t="s">
        <v>510</v>
      </c>
      <c r="D300" s="234"/>
      <c r="E300" s="235">
        <v>-1.89</v>
      </c>
      <c r="F300" s="232"/>
      <c r="G300" s="232"/>
      <c r="H300" s="232"/>
      <c r="I300" s="232"/>
      <c r="J300" s="232"/>
      <c r="K300" s="232"/>
      <c r="L300" s="232"/>
      <c r="M300" s="232"/>
      <c r="N300" s="232"/>
      <c r="O300" s="232"/>
      <c r="P300" s="232"/>
      <c r="Q300" s="232"/>
      <c r="R300" s="232"/>
      <c r="S300" s="232"/>
      <c r="T300" s="232"/>
      <c r="U300" s="232"/>
      <c r="V300" s="232"/>
      <c r="W300" s="232"/>
      <c r="X300" s="232"/>
      <c r="Y300" s="212"/>
      <c r="Z300" s="212"/>
      <c r="AA300" s="212"/>
      <c r="AB300" s="212"/>
      <c r="AC300" s="212"/>
      <c r="AD300" s="212"/>
      <c r="AE300" s="212"/>
      <c r="AF300" s="212"/>
      <c r="AG300" s="212" t="s">
        <v>152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29"/>
      <c r="B301" s="230"/>
      <c r="C301" s="261" t="s">
        <v>511</v>
      </c>
      <c r="D301" s="234"/>
      <c r="E301" s="235">
        <v>-2.7</v>
      </c>
      <c r="F301" s="232"/>
      <c r="G301" s="232"/>
      <c r="H301" s="232"/>
      <c r="I301" s="232"/>
      <c r="J301" s="232"/>
      <c r="K301" s="232"/>
      <c r="L301" s="232"/>
      <c r="M301" s="232"/>
      <c r="N301" s="232"/>
      <c r="O301" s="232"/>
      <c r="P301" s="232"/>
      <c r="Q301" s="232"/>
      <c r="R301" s="232"/>
      <c r="S301" s="232"/>
      <c r="T301" s="232"/>
      <c r="U301" s="232"/>
      <c r="V301" s="232"/>
      <c r="W301" s="232"/>
      <c r="X301" s="232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152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29"/>
      <c r="B302" s="230"/>
      <c r="C302" s="261" t="s">
        <v>512</v>
      </c>
      <c r="D302" s="234"/>
      <c r="E302" s="235">
        <v>33.786250000000003</v>
      </c>
      <c r="F302" s="232"/>
      <c r="G302" s="232"/>
      <c r="H302" s="232"/>
      <c r="I302" s="232"/>
      <c r="J302" s="232"/>
      <c r="K302" s="232"/>
      <c r="L302" s="232"/>
      <c r="M302" s="232"/>
      <c r="N302" s="232"/>
      <c r="O302" s="232"/>
      <c r="P302" s="232"/>
      <c r="Q302" s="232"/>
      <c r="R302" s="232"/>
      <c r="S302" s="232"/>
      <c r="T302" s="232"/>
      <c r="U302" s="232"/>
      <c r="V302" s="232"/>
      <c r="W302" s="232"/>
      <c r="X302" s="232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152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29"/>
      <c r="B303" s="230"/>
      <c r="C303" s="261" t="s">
        <v>513</v>
      </c>
      <c r="D303" s="234"/>
      <c r="E303" s="235">
        <v>37.26</v>
      </c>
      <c r="F303" s="232"/>
      <c r="G303" s="232"/>
      <c r="H303" s="232"/>
      <c r="I303" s="232"/>
      <c r="J303" s="232"/>
      <c r="K303" s="232"/>
      <c r="L303" s="232"/>
      <c r="M303" s="232"/>
      <c r="N303" s="232"/>
      <c r="O303" s="232"/>
      <c r="P303" s="232"/>
      <c r="Q303" s="232"/>
      <c r="R303" s="232"/>
      <c r="S303" s="232"/>
      <c r="T303" s="232"/>
      <c r="U303" s="232"/>
      <c r="V303" s="232"/>
      <c r="W303" s="232"/>
      <c r="X303" s="232"/>
      <c r="Y303" s="212"/>
      <c r="Z303" s="212"/>
      <c r="AA303" s="212"/>
      <c r="AB303" s="212"/>
      <c r="AC303" s="212"/>
      <c r="AD303" s="212"/>
      <c r="AE303" s="212"/>
      <c r="AF303" s="212"/>
      <c r="AG303" s="212" t="s">
        <v>152</v>
      </c>
      <c r="AH303" s="212">
        <v>0</v>
      </c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29"/>
      <c r="B304" s="230"/>
      <c r="C304" s="261" t="s">
        <v>514</v>
      </c>
      <c r="D304" s="234"/>
      <c r="E304" s="235">
        <v>16.2</v>
      </c>
      <c r="F304" s="232"/>
      <c r="G304" s="232"/>
      <c r="H304" s="232"/>
      <c r="I304" s="232"/>
      <c r="J304" s="232"/>
      <c r="K304" s="232"/>
      <c r="L304" s="232"/>
      <c r="M304" s="232"/>
      <c r="N304" s="232"/>
      <c r="O304" s="232"/>
      <c r="P304" s="232"/>
      <c r="Q304" s="232"/>
      <c r="R304" s="232"/>
      <c r="S304" s="232"/>
      <c r="T304" s="232"/>
      <c r="U304" s="232"/>
      <c r="V304" s="232"/>
      <c r="W304" s="232"/>
      <c r="X304" s="232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152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29"/>
      <c r="B305" s="230"/>
      <c r="C305" s="261" t="s">
        <v>515</v>
      </c>
      <c r="D305" s="234"/>
      <c r="E305" s="235">
        <v>-7.02</v>
      </c>
      <c r="F305" s="232"/>
      <c r="G305" s="232"/>
      <c r="H305" s="232"/>
      <c r="I305" s="232"/>
      <c r="J305" s="232"/>
      <c r="K305" s="232"/>
      <c r="L305" s="232"/>
      <c r="M305" s="232"/>
      <c r="N305" s="232"/>
      <c r="O305" s="232"/>
      <c r="P305" s="232"/>
      <c r="Q305" s="232"/>
      <c r="R305" s="232"/>
      <c r="S305" s="232"/>
      <c r="T305" s="232"/>
      <c r="U305" s="232"/>
      <c r="V305" s="232"/>
      <c r="W305" s="232"/>
      <c r="X305" s="232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152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29"/>
      <c r="B306" s="230"/>
      <c r="C306" s="261" t="s">
        <v>516</v>
      </c>
      <c r="D306" s="234"/>
      <c r="E306" s="235">
        <v>20.7</v>
      </c>
      <c r="F306" s="232"/>
      <c r="G306" s="232"/>
      <c r="H306" s="232"/>
      <c r="I306" s="232"/>
      <c r="J306" s="232"/>
      <c r="K306" s="232"/>
      <c r="L306" s="232"/>
      <c r="M306" s="232"/>
      <c r="N306" s="232"/>
      <c r="O306" s="232"/>
      <c r="P306" s="232"/>
      <c r="Q306" s="232"/>
      <c r="R306" s="232"/>
      <c r="S306" s="232"/>
      <c r="T306" s="232"/>
      <c r="U306" s="232"/>
      <c r="V306" s="232"/>
      <c r="W306" s="232"/>
      <c r="X306" s="232"/>
      <c r="Y306" s="212"/>
      <c r="Z306" s="212"/>
      <c r="AA306" s="212"/>
      <c r="AB306" s="212"/>
      <c r="AC306" s="212"/>
      <c r="AD306" s="212"/>
      <c r="AE306" s="212"/>
      <c r="AF306" s="212"/>
      <c r="AG306" s="212" t="s">
        <v>152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29"/>
      <c r="B307" s="230"/>
      <c r="C307" s="261" t="s">
        <v>210</v>
      </c>
      <c r="D307" s="234"/>
      <c r="E307" s="235">
        <v>7.44</v>
      </c>
      <c r="F307" s="232"/>
      <c r="G307" s="232"/>
      <c r="H307" s="232"/>
      <c r="I307" s="232"/>
      <c r="J307" s="232"/>
      <c r="K307" s="232"/>
      <c r="L307" s="232"/>
      <c r="M307" s="232"/>
      <c r="N307" s="232"/>
      <c r="O307" s="232"/>
      <c r="P307" s="232"/>
      <c r="Q307" s="232"/>
      <c r="R307" s="232"/>
      <c r="S307" s="232"/>
      <c r="T307" s="232"/>
      <c r="U307" s="232"/>
      <c r="V307" s="232"/>
      <c r="W307" s="232"/>
      <c r="X307" s="232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152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29"/>
      <c r="B308" s="230"/>
      <c r="C308" s="261" t="s">
        <v>211</v>
      </c>
      <c r="D308" s="234"/>
      <c r="E308" s="235">
        <v>9.36</v>
      </c>
      <c r="F308" s="232"/>
      <c r="G308" s="232"/>
      <c r="H308" s="232"/>
      <c r="I308" s="232"/>
      <c r="J308" s="232"/>
      <c r="K308" s="232"/>
      <c r="L308" s="232"/>
      <c r="M308" s="232"/>
      <c r="N308" s="232"/>
      <c r="O308" s="232"/>
      <c r="P308" s="232"/>
      <c r="Q308" s="232"/>
      <c r="R308" s="232"/>
      <c r="S308" s="232"/>
      <c r="T308" s="232"/>
      <c r="U308" s="232"/>
      <c r="V308" s="232"/>
      <c r="W308" s="232"/>
      <c r="X308" s="232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152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29"/>
      <c r="B309" s="230"/>
      <c r="C309" s="261" t="s">
        <v>517</v>
      </c>
      <c r="D309" s="234"/>
      <c r="E309" s="235">
        <v>-0.35</v>
      </c>
      <c r="F309" s="232"/>
      <c r="G309" s="232"/>
      <c r="H309" s="232"/>
      <c r="I309" s="232"/>
      <c r="J309" s="232"/>
      <c r="K309" s="232"/>
      <c r="L309" s="232"/>
      <c r="M309" s="232"/>
      <c r="N309" s="232"/>
      <c r="O309" s="232"/>
      <c r="P309" s="232"/>
      <c r="Q309" s="232"/>
      <c r="R309" s="232"/>
      <c r="S309" s="232"/>
      <c r="T309" s="232"/>
      <c r="U309" s="232"/>
      <c r="V309" s="232"/>
      <c r="W309" s="232"/>
      <c r="X309" s="232"/>
      <c r="Y309" s="212"/>
      <c r="Z309" s="212"/>
      <c r="AA309" s="212"/>
      <c r="AB309" s="212"/>
      <c r="AC309" s="212"/>
      <c r="AD309" s="212"/>
      <c r="AE309" s="212"/>
      <c r="AF309" s="212"/>
      <c r="AG309" s="212" t="s">
        <v>152</v>
      </c>
      <c r="AH309" s="212">
        <v>0</v>
      </c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29"/>
      <c r="B310" s="230"/>
      <c r="C310" s="261" t="s">
        <v>212</v>
      </c>
      <c r="D310" s="234"/>
      <c r="E310" s="235">
        <v>-1.2</v>
      </c>
      <c r="F310" s="232"/>
      <c r="G310" s="232"/>
      <c r="H310" s="232"/>
      <c r="I310" s="232"/>
      <c r="J310" s="232"/>
      <c r="K310" s="232"/>
      <c r="L310" s="232"/>
      <c r="M310" s="232"/>
      <c r="N310" s="232"/>
      <c r="O310" s="232"/>
      <c r="P310" s="232"/>
      <c r="Q310" s="232"/>
      <c r="R310" s="232"/>
      <c r="S310" s="232"/>
      <c r="T310" s="232"/>
      <c r="U310" s="232"/>
      <c r="V310" s="232"/>
      <c r="W310" s="232"/>
      <c r="X310" s="232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152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29"/>
      <c r="B311" s="230"/>
      <c r="C311" s="261" t="s">
        <v>518</v>
      </c>
      <c r="D311" s="234"/>
      <c r="E311" s="235">
        <v>6.0449999999999999</v>
      </c>
      <c r="F311" s="232"/>
      <c r="G311" s="232"/>
      <c r="H311" s="232"/>
      <c r="I311" s="232"/>
      <c r="J311" s="232"/>
      <c r="K311" s="232"/>
      <c r="L311" s="232"/>
      <c r="M311" s="232"/>
      <c r="N311" s="232"/>
      <c r="O311" s="232"/>
      <c r="P311" s="232"/>
      <c r="Q311" s="232"/>
      <c r="R311" s="232"/>
      <c r="S311" s="232"/>
      <c r="T311" s="232"/>
      <c r="U311" s="232"/>
      <c r="V311" s="232"/>
      <c r="W311" s="232"/>
      <c r="X311" s="232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152</v>
      </c>
      <c r="AH311" s="212">
        <v>0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1" x14ac:dyDescent="0.2">
      <c r="A312" s="251">
        <v>104</v>
      </c>
      <c r="B312" s="252" t="s">
        <v>519</v>
      </c>
      <c r="C312" s="262" t="s">
        <v>520</v>
      </c>
      <c r="D312" s="253" t="s">
        <v>147</v>
      </c>
      <c r="E312" s="254">
        <v>186.34</v>
      </c>
      <c r="F312" s="255"/>
      <c r="G312" s="256">
        <f>ROUND(E312*F312,2)</f>
        <v>0</v>
      </c>
      <c r="H312" s="233"/>
      <c r="I312" s="232">
        <f>ROUND(E312*H312,2)</f>
        <v>0</v>
      </c>
      <c r="J312" s="233"/>
      <c r="K312" s="232">
        <f>ROUND(E312*J312,2)</f>
        <v>0</v>
      </c>
      <c r="L312" s="232">
        <v>21</v>
      </c>
      <c r="M312" s="232">
        <f>G312*(1+L312/100)</f>
        <v>0</v>
      </c>
      <c r="N312" s="232">
        <v>2.9E-4</v>
      </c>
      <c r="O312" s="232">
        <f>ROUND(E312*N312,2)</f>
        <v>0.05</v>
      </c>
      <c r="P312" s="232">
        <v>0</v>
      </c>
      <c r="Q312" s="232">
        <f>ROUND(E312*P312,2)</f>
        <v>0</v>
      </c>
      <c r="R312" s="232"/>
      <c r="S312" s="232" t="s">
        <v>148</v>
      </c>
      <c r="T312" s="232" t="s">
        <v>148</v>
      </c>
      <c r="U312" s="232">
        <v>0.10191</v>
      </c>
      <c r="V312" s="232">
        <f>ROUND(E312*U312,2)</f>
        <v>18.989999999999998</v>
      </c>
      <c r="W312" s="232"/>
      <c r="X312" s="232" t="s">
        <v>161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170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45">
        <v>105</v>
      </c>
      <c r="B313" s="246" t="s">
        <v>521</v>
      </c>
      <c r="C313" s="260" t="s">
        <v>522</v>
      </c>
      <c r="D313" s="247" t="s">
        <v>407</v>
      </c>
      <c r="E313" s="248">
        <v>40</v>
      </c>
      <c r="F313" s="249"/>
      <c r="G313" s="250">
        <f>ROUND(E313*F313,2)</f>
        <v>0</v>
      </c>
      <c r="H313" s="233"/>
      <c r="I313" s="232">
        <f>ROUND(E313*H313,2)</f>
        <v>0</v>
      </c>
      <c r="J313" s="233"/>
      <c r="K313" s="232">
        <f>ROUND(E313*J313,2)</f>
        <v>0</v>
      </c>
      <c r="L313" s="232">
        <v>21</v>
      </c>
      <c r="M313" s="232">
        <f>G313*(1+L313/100)</f>
        <v>0</v>
      </c>
      <c r="N313" s="232">
        <v>0</v>
      </c>
      <c r="O313" s="232">
        <f>ROUND(E313*N313,2)</f>
        <v>0</v>
      </c>
      <c r="P313" s="232">
        <v>0</v>
      </c>
      <c r="Q313" s="232">
        <f>ROUND(E313*P313,2)</f>
        <v>0</v>
      </c>
      <c r="R313" s="232"/>
      <c r="S313" s="232" t="s">
        <v>178</v>
      </c>
      <c r="T313" s="232" t="s">
        <v>200</v>
      </c>
      <c r="U313" s="232">
        <v>0</v>
      </c>
      <c r="V313" s="232">
        <f>ROUND(E313*U313,2)</f>
        <v>0</v>
      </c>
      <c r="W313" s="232"/>
      <c r="X313" s="232" t="s">
        <v>179</v>
      </c>
      <c r="Y313" s="212"/>
      <c r="Z313" s="212"/>
      <c r="AA313" s="212"/>
      <c r="AB313" s="212"/>
      <c r="AC313" s="212"/>
      <c r="AD313" s="212"/>
      <c r="AE313" s="212"/>
      <c r="AF313" s="212"/>
      <c r="AG313" s="212" t="s">
        <v>180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29"/>
      <c r="B314" s="230"/>
      <c r="C314" s="263" t="s">
        <v>256</v>
      </c>
      <c r="D314" s="236"/>
      <c r="E314" s="237"/>
      <c r="F314" s="232"/>
      <c r="G314" s="232"/>
      <c r="H314" s="232"/>
      <c r="I314" s="232"/>
      <c r="J314" s="232"/>
      <c r="K314" s="232"/>
      <c r="L314" s="232"/>
      <c r="M314" s="232"/>
      <c r="N314" s="232"/>
      <c r="O314" s="232"/>
      <c r="P314" s="232"/>
      <c r="Q314" s="232"/>
      <c r="R314" s="232"/>
      <c r="S314" s="232"/>
      <c r="T314" s="232"/>
      <c r="U314" s="232"/>
      <c r="V314" s="232"/>
      <c r="W314" s="232"/>
      <c r="X314" s="232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152</v>
      </c>
      <c r="AH314" s="212"/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29"/>
      <c r="B315" s="230"/>
      <c r="C315" s="264" t="s">
        <v>523</v>
      </c>
      <c r="D315" s="236"/>
      <c r="E315" s="237">
        <v>37.799999999999997</v>
      </c>
      <c r="F315" s="232"/>
      <c r="G315" s="232"/>
      <c r="H315" s="232"/>
      <c r="I315" s="232"/>
      <c r="J315" s="232"/>
      <c r="K315" s="232"/>
      <c r="L315" s="232"/>
      <c r="M315" s="232"/>
      <c r="N315" s="232"/>
      <c r="O315" s="232"/>
      <c r="P315" s="232"/>
      <c r="Q315" s="232"/>
      <c r="R315" s="232"/>
      <c r="S315" s="232"/>
      <c r="T315" s="232"/>
      <c r="U315" s="232"/>
      <c r="V315" s="232"/>
      <c r="W315" s="232"/>
      <c r="X315" s="232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152</v>
      </c>
      <c r="AH315" s="212">
        <v>2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29"/>
      <c r="B316" s="230"/>
      <c r="C316" s="263" t="s">
        <v>258</v>
      </c>
      <c r="D316" s="236"/>
      <c r="E316" s="237"/>
      <c r="F316" s="232"/>
      <c r="G316" s="232"/>
      <c r="H316" s="232"/>
      <c r="I316" s="232"/>
      <c r="J316" s="232"/>
      <c r="K316" s="232"/>
      <c r="L316" s="232"/>
      <c r="M316" s="232"/>
      <c r="N316" s="232"/>
      <c r="O316" s="232"/>
      <c r="P316" s="232"/>
      <c r="Q316" s="232"/>
      <c r="R316" s="232"/>
      <c r="S316" s="232"/>
      <c r="T316" s="232"/>
      <c r="U316" s="232"/>
      <c r="V316" s="232"/>
      <c r="W316" s="232"/>
      <c r="X316" s="232"/>
      <c r="Y316" s="212"/>
      <c r="Z316" s="212"/>
      <c r="AA316" s="212"/>
      <c r="AB316" s="212"/>
      <c r="AC316" s="212"/>
      <c r="AD316" s="212"/>
      <c r="AE316" s="212"/>
      <c r="AF316" s="212"/>
      <c r="AG316" s="212" t="s">
        <v>152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29"/>
      <c r="B317" s="230"/>
      <c r="C317" s="261" t="s">
        <v>524</v>
      </c>
      <c r="D317" s="234"/>
      <c r="E317" s="235">
        <v>40</v>
      </c>
      <c r="F317" s="232"/>
      <c r="G317" s="232"/>
      <c r="H317" s="232"/>
      <c r="I317" s="232"/>
      <c r="J317" s="232"/>
      <c r="K317" s="232"/>
      <c r="L317" s="232"/>
      <c r="M317" s="232"/>
      <c r="N317" s="232"/>
      <c r="O317" s="232"/>
      <c r="P317" s="232"/>
      <c r="Q317" s="232"/>
      <c r="R317" s="232"/>
      <c r="S317" s="232"/>
      <c r="T317" s="232"/>
      <c r="U317" s="232"/>
      <c r="V317" s="232"/>
      <c r="W317" s="232"/>
      <c r="X317" s="232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152</v>
      </c>
      <c r="AH317" s="212">
        <v>0</v>
      </c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x14ac:dyDescent="0.2">
      <c r="A318" s="239" t="s">
        <v>143</v>
      </c>
      <c r="B318" s="240" t="s">
        <v>112</v>
      </c>
      <c r="C318" s="259" t="s">
        <v>113</v>
      </c>
      <c r="D318" s="241"/>
      <c r="E318" s="242"/>
      <c r="F318" s="243"/>
      <c r="G318" s="244">
        <f>SUMIF(AG319:AG319,"&lt;&gt;NOR",G319:G319)</f>
        <v>0</v>
      </c>
      <c r="H318" s="238"/>
      <c r="I318" s="238">
        <f>SUM(I319:I319)</f>
        <v>0</v>
      </c>
      <c r="J318" s="238"/>
      <c r="K318" s="238">
        <f>SUM(K319:K319)</f>
        <v>0</v>
      </c>
      <c r="L318" s="238"/>
      <c r="M318" s="238">
        <f>SUM(M319:M319)</f>
        <v>0</v>
      </c>
      <c r="N318" s="238"/>
      <c r="O318" s="238">
        <f>SUM(O319:O319)</f>
        <v>0</v>
      </c>
      <c r="P318" s="238"/>
      <c r="Q318" s="238">
        <f>SUM(Q319:Q319)</f>
        <v>0</v>
      </c>
      <c r="R318" s="238"/>
      <c r="S318" s="238"/>
      <c r="T318" s="238"/>
      <c r="U318" s="238"/>
      <c r="V318" s="238">
        <f>SUM(V319:V319)</f>
        <v>0</v>
      </c>
      <c r="W318" s="238"/>
      <c r="X318" s="238"/>
      <c r="AG318" t="s">
        <v>144</v>
      </c>
    </row>
    <row r="319" spans="1:60" outlineLevel="1" x14ac:dyDescent="0.2">
      <c r="A319" s="251">
        <v>106</v>
      </c>
      <c r="B319" s="252" t="s">
        <v>525</v>
      </c>
      <c r="C319" s="262" t="s">
        <v>526</v>
      </c>
      <c r="D319" s="253" t="s">
        <v>527</v>
      </c>
      <c r="E319" s="254">
        <v>1</v>
      </c>
      <c r="F319" s="255"/>
      <c r="G319" s="256">
        <f>ROUND(E319*F319,2)</f>
        <v>0</v>
      </c>
      <c r="H319" s="233"/>
      <c r="I319" s="232">
        <f>ROUND(E319*H319,2)</f>
        <v>0</v>
      </c>
      <c r="J319" s="233"/>
      <c r="K319" s="232">
        <f>ROUND(E319*J319,2)</f>
        <v>0</v>
      </c>
      <c r="L319" s="232">
        <v>21</v>
      </c>
      <c r="M319" s="232">
        <f>G319*(1+L319/100)</f>
        <v>0</v>
      </c>
      <c r="N319" s="232">
        <v>0</v>
      </c>
      <c r="O319" s="232">
        <f>ROUND(E319*N319,2)</f>
        <v>0</v>
      </c>
      <c r="P319" s="232">
        <v>0</v>
      </c>
      <c r="Q319" s="232">
        <f>ROUND(E319*P319,2)</f>
        <v>0</v>
      </c>
      <c r="R319" s="232"/>
      <c r="S319" s="232" t="s">
        <v>178</v>
      </c>
      <c r="T319" s="232" t="s">
        <v>200</v>
      </c>
      <c r="U319" s="232">
        <v>0</v>
      </c>
      <c r="V319" s="232">
        <f>ROUND(E319*U319,2)</f>
        <v>0</v>
      </c>
      <c r="W319" s="232"/>
      <c r="X319" s="232" t="s">
        <v>161</v>
      </c>
      <c r="Y319" s="212"/>
      <c r="Z319" s="212"/>
      <c r="AA319" s="212"/>
      <c r="AB319" s="212"/>
      <c r="AC319" s="212"/>
      <c r="AD319" s="212"/>
      <c r="AE319" s="212"/>
      <c r="AF319" s="212"/>
      <c r="AG319" s="212" t="s">
        <v>528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x14ac:dyDescent="0.2">
      <c r="A320" s="239" t="s">
        <v>143</v>
      </c>
      <c r="B320" s="240" t="s">
        <v>114</v>
      </c>
      <c r="C320" s="259" t="s">
        <v>115</v>
      </c>
      <c r="D320" s="241"/>
      <c r="E320" s="242"/>
      <c r="F320" s="243"/>
      <c r="G320" s="244">
        <f>SUMIF(AG321:AG325,"&lt;&gt;NOR",G321:G325)</f>
        <v>0</v>
      </c>
      <c r="H320" s="238"/>
      <c r="I320" s="238">
        <f>SUM(I321:I325)</f>
        <v>0</v>
      </c>
      <c r="J320" s="238"/>
      <c r="K320" s="238">
        <f>SUM(K321:K325)</f>
        <v>0</v>
      </c>
      <c r="L320" s="238"/>
      <c r="M320" s="238">
        <f>SUM(M321:M325)</f>
        <v>0</v>
      </c>
      <c r="N320" s="238"/>
      <c r="O320" s="238">
        <f>SUM(O321:O325)</f>
        <v>0</v>
      </c>
      <c r="P320" s="238"/>
      <c r="Q320" s="238">
        <f>SUM(Q321:Q325)</f>
        <v>0</v>
      </c>
      <c r="R320" s="238"/>
      <c r="S320" s="238"/>
      <c r="T320" s="238"/>
      <c r="U320" s="238"/>
      <c r="V320" s="238">
        <f>SUM(V321:V325)</f>
        <v>0</v>
      </c>
      <c r="W320" s="238"/>
      <c r="X320" s="238"/>
      <c r="AG320" t="s">
        <v>144</v>
      </c>
    </row>
    <row r="321" spans="1:60" ht="22.5" outlineLevel="1" x14ac:dyDescent="0.2">
      <c r="A321" s="251">
        <v>107</v>
      </c>
      <c r="B321" s="252" t="s">
        <v>529</v>
      </c>
      <c r="C321" s="262" t="s">
        <v>530</v>
      </c>
      <c r="D321" s="253" t="s">
        <v>388</v>
      </c>
      <c r="E321" s="254">
        <v>1</v>
      </c>
      <c r="F321" s="255"/>
      <c r="G321" s="256">
        <f>ROUND(E321*F321,2)</f>
        <v>0</v>
      </c>
      <c r="H321" s="233"/>
      <c r="I321" s="232">
        <f>ROUND(E321*H321,2)</f>
        <v>0</v>
      </c>
      <c r="J321" s="233"/>
      <c r="K321" s="232">
        <f>ROUND(E321*J321,2)</f>
        <v>0</v>
      </c>
      <c r="L321" s="232">
        <v>21</v>
      </c>
      <c r="M321" s="232">
        <f>G321*(1+L321/100)</f>
        <v>0</v>
      </c>
      <c r="N321" s="232">
        <v>0</v>
      </c>
      <c r="O321" s="232">
        <f>ROUND(E321*N321,2)</f>
        <v>0</v>
      </c>
      <c r="P321" s="232">
        <v>0</v>
      </c>
      <c r="Q321" s="232">
        <f>ROUND(E321*P321,2)</f>
        <v>0</v>
      </c>
      <c r="R321" s="232"/>
      <c r="S321" s="232" t="s">
        <v>178</v>
      </c>
      <c r="T321" s="232" t="s">
        <v>200</v>
      </c>
      <c r="U321" s="232">
        <v>0</v>
      </c>
      <c r="V321" s="232">
        <f>ROUND(E321*U321,2)</f>
        <v>0</v>
      </c>
      <c r="W321" s="232"/>
      <c r="X321" s="232" t="s">
        <v>161</v>
      </c>
      <c r="Y321" s="212"/>
      <c r="Z321" s="212"/>
      <c r="AA321" s="212"/>
      <c r="AB321" s="212"/>
      <c r="AC321" s="212"/>
      <c r="AD321" s="212"/>
      <c r="AE321" s="212"/>
      <c r="AF321" s="212"/>
      <c r="AG321" s="212" t="s">
        <v>170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51">
        <v>108</v>
      </c>
      <c r="B322" s="252" t="s">
        <v>531</v>
      </c>
      <c r="C322" s="262" t="s">
        <v>532</v>
      </c>
      <c r="D322" s="253" t="s">
        <v>246</v>
      </c>
      <c r="E322" s="254">
        <v>2</v>
      </c>
      <c r="F322" s="255"/>
      <c r="G322" s="256">
        <f>ROUND(E322*F322,2)</f>
        <v>0</v>
      </c>
      <c r="H322" s="233"/>
      <c r="I322" s="232">
        <f>ROUND(E322*H322,2)</f>
        <v>0</v>
      </c>
      <c r="J322" s="233"/>
      <c r="K322" s="232">
        <f>ROUND(E322*J322,2)</f>
        <v>0</v>
      </c>
      <c r="L322" s="232">
        <v>21</v>
      </c>
      <c r="M322" s="232">
        <f>G322*(1+L322/100)</f>
        <v>0</v>
      </c>
      <c r="N322" s="232">
        <v>0</v>
      </c>
      <c r="O322" s="232">
        <f>ROUND(E322*N322,2)</f>
        <v>0</v>
      </c>
      <c r="P322" s="232">
        <v>0</v>
      </c>
      <c r="Q322" s="232">
        <f>ROUND(E322*P322,2)</f>
        <v>0</v>
      </c>
      <c r="R322" s="232"/>
      <c r="S322" s="232" t="s">
        <v>178</v>
      </c>
      <c r="T322" s="232" t="s">
        <v>200</v>
      </c>
      <c r="U322" s="232">
        <v>0</v>
      </c>
      <c r="V322" s="232">
        <f>ROUND(E322*U322,2)</f>
        <v>0</v>
      </c>
      <c r="W322" s="232"/>
      <c r="X322" s="232" t="s">
        <v>179</v>
      </c>
      <c r="Y322" s="212"/>
      <c r="Z322" s="212"/>
      <c r="AA322" s="212"/>
      <c r="AB322" s="212"/>
      <c r="AC322" s="212"/>
      <c r="AD322" s="212"/>
      <c r="AE322" s="212"/>
      <c r="AF322" s="212"/>
      <c r="AG322" s="212" t="s">
        <v>180</v>
      </c>
      <c r="AH322" s="212"/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51">
        <v>109</v>
      </c>
      <c r="B323" s="252" t="s">
        <v>533</v>
      </c>
      <c r="C323" s="262" t="s">
        <v>534</v>
      </c>
      <c r="D323" s="253" t="s">
        <v>388</v>
      </c>
      <c r="E323" s="254">
        <v>1</v>
      </c>
      <c r="F323" s="255"/>
      <c r="G323" s="256">
        <f>ROUND(E323*F323,2)</f>
        <v>0</v>
      </c>
      <c r="H323" s="233"/>
      <c r="I323" s="232">
        <f>ROUND(E323*H323,2)</f>
        <v>0</v>
      </c>
      <c r="J323" s="233"/>
      <c r="K323" s="232">
        <f>ROUND(E323*J323,2)</f>
        <v>0</v>
      </c>
      <c r="L323" s="232">
        <v>21</v>
      </c>
      <c r="M323" s="232">
        <f>G323*(1+L323/100)</f>
        <v>0</v>
      </c>
      <c r="N323" s="232">
        <v>0</v>
      </c>
      <c r="O323" s="232">
        <f>ROUND(E323*N323,2)</f>
        <v>0</v>
      </c>
      <c r="P323" s="232">
        <v>0</v>
      </c>
      <c r="Q323" s="232">
        <f>ROUND(E323*P323,2)</f>
        <v>0</v>
      </c>
      <c r="R323" s="232"/>
      <c r="S323" s="232" t="s">
        <v>178</v>
      </c>
      <c r="T323" s="232" t="s">
        <v>200</v>
      </c>
      <c r="U323" s="232">
        <v>0</v>
      </c>
      <c r="V323" s="232">
        <f>ROUND(E323*U323,2)</f>
        <v>0</v>
      </c>
      <c r="W323" s="232"/>
      <c r="X323" s="232" t="s">
        <v>179</v>
      </c>
      <c r="Y323" s="212"/>
      <c r="Z323" s="212"/>
      <c r="AA323" s="212"/>
      <c r="AB323" s="212"/>
      <c r="AC323" s="212"/>
      <c r="AD323" s="212"/>
      <c r="AE323" s="212"/>
      <c r="AF323" s="212"/>
      <c r="AG323" s="212" t="s">
        <v>180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51">
        <v>110</v>
      </c>
      <c r="B324" s="252" t="s">
        <v>535</v>
      </c>
      <c r="C324" s="262" t="s">
        <v>536</v>
      </c>
      <c r="D324" s="253" t="s">
        <v>246</v>
      </c>
      <c r="E324" s="254">
        <v>1</v>
      </c>
      <c r="F324" s="255"/>
      <c r="G324" s="256">
        <f>ROUND(E324*F324,2)</f>
        <v>0</v>
      </c>
      <c r="H324" s="233"/>
      <c r="I324" s="232">
        <f>ROUND(E324*H324,2)</f>
        <v>0</v>
      </c>
      <c r="J324" s="233"/>
      <c r="K324" s="232">
        <f>ROUND(E324*J324,2)</f>
        <v>0</v>
      </c>
      <c r="L324" s="232">
        <v>21</v>
      </c>
      <c r="M324" s="232">
        <f>G324*(1+L324/100)</f>
        <v>0</v>
      </c>
      <c r="N324" s="232">
        <v>0</v>
      </c>
      <c r="O324" s="232">
        <f>ROUND(E324*N324,2)</f>
        <v>0</v>
      </c>
      <c r="P324" s="232">
        <v>0</v>
      </c>
      <c r="Q324" s="232">
        <f>ROUND(E324*P324,2)</f>
        <v>0</v>
      </c>
      <c r="R324" s="232"/>
      <c r="S324" s="232" t="s">
        <v>178</v>
      </c>
      <c r="T324" s="232" t="s">
        <v>200</v>
      </c>
      <c r="U324" s="232">
        <v>0</v>
      </c>
      <c r="V324" s="232">
        <f>ROUND(E324*U324,2)</f>
        <v>0</v>
      </c>
      <c r="W324" s="232"/>
      <c r="X324" s="232" t="s">
        <v>179</v>
      </c>
      <c r="Y324" s="212"/>
      <c r="Z324" s="212"/>
      <c r="AA324" s="212"/>
      <c r="AB324" s="212"/>
      <c r="AC324" s="212"/>
      <c r="AD324" s="212"/>
      <c r="AE324" s="212"/>
      <c r="AF324" s="212"/>
      <c r="AG324" s="212" t="s">
        <v>180</v>
      </c>
      <c r="AH324" s="212"/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51">
        <v>111</v>
      </c>
      <c r="B325" s="252" t="s">
        <v>537</v>
      </c>
      <c r="C325" s="262" t="s">
        <v>538</v>
      </c>
      <c r="D325" s="253" t="s">
        <v>388</v>
      </c>
      <c r="E325" s="254">
        <v>1</v>
      </c>
      <c r="F325" s="255"/>
      <c r="G325" s="256">
        <f>ROUND(E325*F325,2)</f>
        <v>0</v>
      </c>
      <c r="H325" s="233"/>
      <c r="I325" s="232">
        <f>ROUND(E325*H325,2)</f>
        <v>0</v>
      </c>
      <c r="J325" s="233"/>
      <c r="K325" s="232">
        <f>ROUND(E325*J325,2)</f>
        <v>0</v>
      </c>
      <c r="L325" s="232">
        <v>21</v>
      </c>
      <c r="M325" s="232">
        <f>G325*(1+L325/100)</f>
        <v>0</v>
      </c>
      <c r="N325" s="232">
        <v>0</v>
      </c>
      <c r="O325" s="232">
        <f>ROUND(E325*N325,2)</f>
        <v>0</v>
      </c>
      <c r="P325" s="232">
        <v>0</v>
      </c>
      <c r="Q325" s="232">
        <f>ROUND(E325*P325,2)</f>
        <v>0</v>
      </c>
      <c r="R325" s="232"/>
      <c r="S325" s="232" t="s">
        <v>178</v>
      </c>
      <c r="T325" s="232" t="s">
        <v>200</v>
      </c>
      <c r="U325" s="232">
        <v>0</v>
      </c>
      <c r="V325" s="232">
        <f>ROUND(E325*U325,2)</f>
        <v>0</v>
      </c>
      <c r="W325" s="232"/>
      <c r="X325" s="232" t="s">
        <v>179</v>
      </c>
      <c r="Y325" s="212"/>
      <c r="Z325" s="212"/>
      <c r="AA325" s="212"/>
      <c r="AB325" s="212"/>
      <c r="AC325" s="212"/>
      <c r="AD325" s="212"/>
      <c r="AE325" s="212"/>
      <c r="AF325" s="212"/>
      <c r="AG325" s="212" t="s">
        <v>180</v>
      </c>
      <c r="AH325" s="212"/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x14ac:dyDescent="0.2">
      <c r="A326" s="239" t="s">
        <v>143</v>
      </c>
      <c r="B326" s="240" t="s">
        <v>116</v>
      </c>
      <c r="C326" s="259" t="s">
        <v>29</v>
      </c>
      <c r="D326" s="241"/>
      <c r="E326" s="242"/>
      <c r="F326" s="243"/>
      <c r="G326" s="244">
        <f>SUMIF(AG327:AG329,"&lt;&gt;NOR",G327:G329)</f>
        <v>0</v>
      </c>
      <c r="H326" s="238"/>
      <c r="I326" s="238">
        <f>SUM(I327:I329)</f>
        <v>0</v>
      </c>
      <c r="J326" s="238"/>
      <c r="K326" s="238">
        <f>SUM(K327:K329)</f>
        <v>0</v>
      </c>
      <c r="L326" s="238"/>
      <c r="M326" s="238">
        <f>SUM(M327:M329)</f>
        <v>0</v>
      </c>
      <c r="N326" s="238"/>
      <c r="O326" s="238">
        <f>SUM(O327:O329)</f>
        <v>0</v>
      </c>
      <c r="P326" s="238"/>
      <c r="Q326" s="238">
        <f>SUM(Q327:Q329)</f>
        <v>0</v>
      </c>
      <c r="R326" s="238"/>
      <c r="S326" s="238"/>
      <c r="T326" s="238"/>
      <c r="U326" s="238"/>
      <c r="V326" s="238">
        <f>SUM(V327:V329)</f>
        <v>0</v>
      </c>
      <c r="W326" s="238"/>
      <c r="X326" s="238"/>
      <c r="AG326" t="s">
        <v>144</v>
      </c>
    </row>
    <row r="327" spans="1:60" outlineLevel="1" x14ac:dyDescent="0.2">
      <c r="A327" s="251">
        <v>112</v>
      </c>
      <c r="B327" s="252" t="s">
        <v>539</v>
      </c>
      <c r="C327" s="262" t="s">
        <v>540</v>
      </c>
      <c r="D327" s="253" t="s">
        <v>541</v>
      </c>
      <c r="E327" s="254">
        <v>1</v>
      </c>
      <c r="F327" s="255"/>
      <c r="G327" s="256">
        <f>ROUND(E327*F327,2)</f>
        <v>0</v>
      </c>
      <c r="H327" s="233"/>
      <c r="I327" s="232">
        <f>ROUND(E327*H327,2)</f>
        <v>0</v>
      </c>
      <c r="J327" s="233"/>
      <c r="K327" s="232">
        <f>ROUND(E327*J327,2)</f>
        <v>0</v>
      </c>
      <c r="L327" s="232">
        <v>21</v>
      </c>
      <c r="M327" s="232">
        <f>G327*(1+L327/100)</f>
        <v>0</v>
      </c>
      <c r="N327" s="232">
        <v>0</v>
      </c>
      <c r="O327" s="232">
        <f>ROUND(E327*N327,2)</f>
        <v>0</v>
      </c>
      <c r="P327" s="232">
        <v>0</v>
      </c>
      <c r="Q327" s="232">
        <f>ROUND(E327*P327,2)</f>
        <v>0</v>
      </c>
      <c r="R327" s="232"/>
      <c r="S327" s="232" t="s">
        <v>148</v>
      </c>
      <c r="T327" s="232" t="s">
        <v>200</v>
      </c>
      <c r="U327" s="232">
        <v>0</v>
      </c>
      <c r="V327" s="232">
        <f>ROUND(E327*U327,2)</f>
        <v>0</v>
      </c>
      <c r="W327" s="232"/>
      <c r="X327" s="232" t="s">
        <v>542</v>
      </c>
      <c r="Y327" s="212"/>
      <c r="Z327" s="212"/>
      <c r="AA327" s="212"/>
      <c r="AB327" s="212"/>
      <c r="AC327" s="212"/>
      <c r="AD327" s="212"/>
      <c r="AE327" s="212"/>
      <c r="AF327" s="212"/>
      <c r="AG327" s="212" t="s">
        <v>543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51">
        <v>113</v>
      </c>
      <c r="B328" s="252" t="s">
        <v>544</v>
      </c>
      <c r="C328" s="262" t="s">
        <v>545</v>
      </c>
      <c r="D328" s="253" t="s">
        <v>541</v>
      </c>
      <c r="E328" s="254">
        <v>1</v>
      </c>
      <c r="F328" s="255"/>
      <c r="G328" s="256">
        <f>ROUND(E328*F328,2)</f>
        <v>0</v>
      </c>
      <c r="H328" s="233"/>
      <c r="I328" s="232">
        <f>ROUND(E328*H328,2)</f>
        <v>0</v>
      </c>
      <c r="J328" s="233"/>
      <c r="K328" s="232">
        <f>ROUND(E328*J328,2)</f>
        <v>0</v>
      </c>
      <c r="L328" s="232">
        <v>21</v>
      </c>
      <c r="M328" s="232">
        <f>G328*(1+L328/100)</f>
        <v>0</v>
      </c>
      <c r="N328" s="232">
        <v>0</v>
      </c>
      <c r="O328" s="232">
        <f>ROUND(E328*N328,2)</f>
        <v>0</v>
      </c>
      <c r="P328" s="232">
        <v>0</v>
      </c>
      <c r="Q328" s="232">
        <f>ROUND(E328*P328,2)</f>
        <v>0</v>
      </c>
      <c r="R328" s="232"/>
      <c r="S328" s="232" t="s">
        <v>148</v>
      </c>
      <c r="T328" s="232" t="s">
        <v>200</v>
      </c>
      <c r="U328" s="232">
        <v>0</v>
      </c>
      <c r="V328" s="232">
        <f>ROUND(E328*U328,2)</f>
        <v>0</v>
      </c>
      <c r="W328" s="232"/>
      <c r="X328" s="232" t="s">
        <v>542</v>
      </c>
      <c r="Y328" s="212"/>
      <c r="Z328" s="212"/>
      <c r="AA328" s="212"/>
      <c r="AB328" s="212"/>
      <c r="AC328" s="212"/>
      <c r="AD328" s="212"/>
      <c r="AE328" s="212"/>
      <c r="AF328" s="212"/>
      <c r="AG328" s="212" t="s">
        <v>543</v>
      </c>
      <c r="AH328" s="212"/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51">
        <v>114</v>
      </c>
      <c r="B329" s="252" t="s">
        <v>546</v>
      </c>
      <c r="C329" s="262" t="s">
        <v>547</v>
      </c>
      <c r="D329" s="253" t="s">
        <v>541</v>
      </c>
      <c r="E329" s="254">
        <v>1</v>
      </c>
      <c r="F329" s="255"/>
      <c r="G329" s="256">
        <f>ROUND(E329*F329,2)</f>
        <v>0</v>
      </c>
      <c r="H329" s="233"/>
      <c r="I329" s="232">
        <f>ROUND(E329*H329,2)</f>
        <v>0</v>
      </c>
      <c r="J329" s="233"/>
      <c r="K329" s="232">
        <f>ROUND(E329*J329,2)</f>
        <v>0</v>
      </c>
      <c r="L329" s="232">
        <v>21</v>
      </c>
      <c r="M329" s="232">
        <f>G329*(1+L329/100)</f>
        <v>0</v>
      </c>
      <c r="N329" s="232">
        <v>0</v>
      </c>
      <c r="O329" s="232">
        <f>ROUND(E329*N329,2)</f>
        <v>0</v>
      </c>
      <c r="P329" s="232">
        <v>0</v>
      </c>
      <c r="Q329" s="232">
        <f>ROUND(E329*P329,2)</f>
        <v>0</v>
      </c>
      <c r="R329" s="232"/>
      <c r="S329" s="232" t="s">
        <v>148</v>
      </c>
      <c r="T329" s="232" t="s">
        <v>200</v>
      </c>
      <c r="U329" s="232">
        <v>0</v>
      </c>
      <c r="V329" s="232">
        <f>ROUND(E329*U329,2)</f>
        <v>0</v>
      </c>
      <c r="W329" s="232"/>
      <c r="X329" s="232" t="s">
        <v>542</v>
      </c>
      <c r="Y329" s="212"/>
      <c r="Z329" s="212"/>
      <c r="AA329" s="212"/>
      <c r="AB329" s="212"/>
      <c r="AC329" s="212"/>
      <c r="AD329" s="212"/>
      <c r="AE329" s="212"/>
      <c r="AF329" s="212"/>
      <c r="AG329" s="212" t="s">
        <v>543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x14ac:dyDescent="0.2">
      <c r="A330" s="239" t="s">
        <v>143</v>
      </c>
      <c r="B330" s="240" t="s">
        <v>117</v>
      </c>
      <c r="C330" s="259" t="s">
        <v>30</v>
      </c>
      <c r="D330" s="241"/>
      <c r="E330" s="242"/>
      <c r="F330" s="243"/>
      <c r="G330" s="244">
        <f>SUMIF(AG331:AG331,"&lt;&gt;NOR",G331:G331)</f>
        <v>0</v>
      </c>
      <c r="H330" s="238"/>
      <c r="I330" s="238">
        <f>SUM(I331:I331)</f>
        <v>0</v>
      </c>
      <c r="J330" s="238"/>
      <c r="K330" s="238">
        <f>SUM(K331:K331)</f>
        <v>0</v>
      </c>
      <c r="L330" s="238"/>
      <c r="M330" s="238">
        <f>SUM(M331:M331)</f>
        <v>0</v>
      </c>
      <c r="N330" s="238"/>
      <c r="O330" s="238">
        <f>SUM(O331:O331)</f>
        <v>0</v>
      </c>
      <c r="P330" s="238"/>
      <c r="Q330" s="238">
        <f>SUM(Q331:Q331)</f>
        <v>0</v>
      </c>
      <c r="R330" s="238"/>
      <c r="S330" s="238"/>
      <c r="T330" s="238"/>
      <c r="U330" s="238"/>
      <c r="V330" s="238">
        <f>SUM(V331:V331)</f>
        <v>0</v>
      </c>
      <c r="W330" s="238"/>
      <c r="X330" s="238"/>
      <c r="AG330" t="s">
        <v>144</v>
      </c>
    </row>
    <row r="331" spans="1:60" ht="22.5" outlineLevel="1" x14ac:dyDescent="0.2">
      <c r="A331" s="245">
        <v>115</v>
      </c>
      <c r="B331" s="246" t="s">
        <v>548</v>
      </c>
      <c r="C331" s="260" t="s">
        <v>549</v>
      </c>
      <c r="D331" s="247" t="s">
        <v>541</v>
      </c>
      <c r="E331" s="248">
        <v>1</v>
      </c>
      <c r="F331" s="249"/>
      <c r="G331" s="250">
        <f>ROUND(E331*F331,2)</f>
        <v>0</v>
      </c>
      <c r="H331" s="233"/>
      <c r="I331" s="232">
        <f>ROUND(E331*H331,2)</f>
        <v>0</v>
      </c>
      <c r="J331" s="233"/>
      <c r="K331" s="232">
        <f>ROUND(E331*J331,2)</f>
        <v>0</v>
      </c>
      <c r="L331" s="232">
        <v>21</v>
      </c>
      <c r="M331" s="232">
        <f>G331*(1+L331/100)</f>
        <v>0</v>
      </c>
      <c r="N331" s="232">
        <v>0</v>
      </c>
      <c r="O331" s="232">
        <f>ROUND(E331*N331,2)</f>
        <v>0</v>
      </c>
      <c r="P331" s="232">
        <v>0</v>
      </c>
      <c r="Q331" s="232">
        <f>ROUND(E331*P331,2)</f>
        <v>0</v>
      </c>
      <c r="R331" s="232"/>
      <c r="S331" s="232" t="s">
        <v>148</v>
      </c>
      <c r="T331" s="232" t="s">
        <v>200</v>
      </c>
      <c r="U331" s="232">
        <v>0</v>
      </c>
      <c r="V331" s="232">
        <f>ROUND(E331*U331,2)</f>
        <v>0</v>
      </c>
      <c r="W331" s="232"/>
      <c r="X331" s="232" t="s">
        <v>542</v>
      </c>
      <c r="Y331" s="212"/>
      <c r="Z331" s="212"/>
      <c r="AA331" s="212"/>
      <c r="AB331" s="212"/>
      <c r="AC331" s="212"/>
      <c r="AD331" s="212"/>
      <c r="AE331" s="212"/>
      <c r="AF331" s="212"/>
      <c r="AG331" s="212" t="s">
        <v>550</v>
      </c>
      <c r="AH331" s="212"/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x14ac:dyDescent="0.2">
      <c r="A332" s="3"/>
      <c r="B332" s="4"/>
      <c r="C332" s="266"/>
      <c r="D332" s="6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AE332">
        <v>15</v>
      </c>
      <c r="AF332">
        <v>21</v>
      </c>
      <c r="AG332" t="s">
        <v>130</v>
      </c>
    </row>
    <row r="333" spans="1:60" x14ac:dyDescent="0.2">
      <c r="A333" s="215"/>
      <c r="B333" s="216" t="s">
        <v>31</v>
      </c>
      <c r="C333" s="267"/>
      <c r="D333" s="217"/>
      <c r="E333" s="218"/>
      <c r="F333" s="218"/>
      <c r="G333" s="258">
        <f>G8+G25+G31+G57+G61+G71+G74+G94+G97+G99+G108+G115+G122+G126+G136+G140+G154+G174+G194+G208+G259+G286+G296+G318+G320+G326+G330</f>
        <v>0</v>
      </c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AE333">
        <f>SUMIF(L7:L331,AE332,G7:G331)</f>
        <v>0</v>
      </c>
      <c r="AF333">
        <f>SUMIF(L7:L331,AF332,G7:G331)</f>
        <v>0</v>
      </c>
      <c r="AG333" t="s">
        <v>551</v>
      </c>
    </row>
    <row r="334" spans="1:60" x14ac:dyDescent="0.2">
      <c r="A334" s="3"/>
      <c r="B334" s="4"/>
      <c r="C334" s="266"/>
      <c r="D334" s="6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60" x14ac:dyDescent="0.2">
      <c r="A335" s="3"/>
      <c r="B335" s="4"/>
      <c r="C335" s="266"/>
      <c r="D335" s="6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60" x14ac:dyDescent="0.2">
      <c r="A336" s="219" t="s">
        <v>552</v>
      </c>
      <c r="B336" s="219"/>
      <c r="C336" s="268"/>
      <c r="D336" s="6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33" x14ac:dyDescent="0.2">
      <c r="A337" s="220"/>
      <c r="B337" s="221"/>
      <c r="C337" s="269"/>
      <c r="D337" s="221"/>
      <c r="E337" s="221"/>
      <c r="F337" s="221"/>
      <c r="G337" s="222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AG337" t="s">
        <v>553</v>
      </c>
    </row>
    <row r="338" spans="1:33" x14ac:dyDescent="0.2">
      <c r="A338" s="223"/>
      <c r="B338" s="224"/>
      <c r="C338" s="270"/>
      <c r="D338" s="224"/>
      <c r="E338" s="224"/>
      <c r="F338" s="224"/>
      <c r="G338" s="225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33" x14ac:dyDescent="0.2">
      <c r="A339" s="223"/>
      <c r="B339" s="224"/>
      <c r="C339" s="270"/>
      <c r="D339" s="224"/>
      <c r="E339" s="224"/>
      <c r="F339" s="224"/>
      <c r="G339" s="225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33" x14ac:dyDescent="0.2">
      <c r="A340" s="223"/>
      <c r="B340" s="224"/>
      <c r="C340" s="270"/>
      <c r="D340" s="224"/>
      <c r="E340" s="224"/>
      <c r="F340" s="224"/>
      <c r="G340" s="225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33" x14ac:dyDescent="0.2">
      <c r="A341" s="226"/>
      <c r="B341" s="227"/>
      <c r="C341" s="271"/>
      <c r="D341" s="227"/>
      <c r="E341" s="227"/>
      <c r="F341" s="227"/>
      <c r="G341" s="228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33" x14ac:dyDescent="0.2">
      <c r="A342" s="3"/>
      <c r="B342" s="4"/>
      <c r="C342" s="266"/>
      <c r="D342" s="6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33" x14ac:dyDescent="0.2">
      <c r="C343" s="272"/>
      <c r="D343" s="10"/>
      <c r="AG343" t="s">
        <v>554</v>
      </c>
    </row>
    <row r="344" spans="1:33" x14ac:dyDescent="0.2">
      <c r="D344" s="10"/>
    </row>
    <row r="345" spans="1:33" x14ac:dyDescent="0.2">
      <c r="D345" s="10"/>
    </row>
    <row r="346" spans="1:33" x14ac:dyDescent="0.2">
      <c r="D346" s="10"/>
    </row>
    <row r="347" spans="1:33" x14ac:dyDescent="0.2">
      <c r="D347" s="10"/>
    </row>
    <row r="348" spans="1:33" x14ac:dyDescent="0.2">
      <c r="D348" s="10"/>
    </row>
    <row r="349" spans="1:33" x14ac:dyDescent="0.2">
      <c r="D349" s="10"/>
    </row>
    <row r="350" spans="1:33" x14ac:dyDescent="0.2">
      <c r="D350" s="10"/>
    </row>
    <row r="351" spans="1:33" x14ac:dyDescent="0.2">
      <c r="D351" s="10"/>
    </row>
    <row r="352" spans="1:33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36:C336"/>
    <mergeCell ref="A337:G34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01 001 Pol'!Názvy_tisku</vt:lpstr>
      <vt:lpstr>oadresa</vt:lpstr>
      <vt:lpstr>Stavba!Objednatel</vt:lpstr>
      <vt:lpstr>Stavba!Objekt</vt:lpstr>
      <vt:lpstr>'SO 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42073</dc:creator>
  <cp:lastModifiedBy>42073</cp:lastModifiedBy>
  <cp:lastPrinted>2019-03-19T12:27:02Z</cp:lastPrinted>
  <dcterms:created xsi:type="dcterms:W3CDTF">2009-04-08T07:15:50Z</dcterms:created>
  <dcterms:modified xsi:type="dcterms:W3CDTF">2020-12-23T13:27:01Z</dcterms:modified>
</cp:coreProperties>
</file>